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таблица 1" sheetId="1" r:id="rId1"/>
    <sheet name="таблица 2" sheetId="2" r:id="rId2"/>
    <sheet name="таблица 2.1" sheetId="3" r:id="rId3"/>
    <sheet name="таблица 3" sheetId="4" r:id="rId4"/>
    <sheet name="Сведения" sheetId="5" r:id="rId5"/>
  </sheets>
  <definedNames>
    <definedName name="_xlnm.Print_Titles" localSheetId="0">'таблица 1'!$7:$7</definedName>
    <definedName name="_xlnm.Print_Titles" localSheetId="1">'таблица 2'!$5:$9</definedName>
    <definedName name="_xlnm.Print_Titles" localSheetId="2">'таблица 2.1'!$4:$7</definedName>
    <definedName name="_xlnm.Print_Area" localSheetId="4">'Сведения'!$A$1:$FK$53</definedName>
    <definedName name="_xlnm.Print_Area" localSheetId="0">'таблица 1'!$A$1:$DD$31</definedName>
  </definedNames>
  <calcPr fullCalcOnLoad="1"/>
</workbook>
</file>

<file path=xl/sharedStrings.xml><?xml version="1.0" encoding="utf-8"?>
<sst xmlns="http://schemas.openxmlformats.org/spreadsheetml/2006/main" count="796" uniqueCount="261">
  <si>
    <t>Наименование показателя</t>
  </si>
  <si>
    <t>из них:</t>
  </si>
  <si>
    <t>"</t>
  </si>
  <si>
    <t xml:space="preserve"> г.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</si>
  <si>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</si>
  <si>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</si>
  <si>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</si>
  <si>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</si>
  <si>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</si>
  <si>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</si>
  <si>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</si>
  <si>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</si>
  <si>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</si>
  <si>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Выплаты, всего:</t>
  </si>
  <si>
    <t>ИНН/КПП</t>
  </si>
  <si>
    <t>Всего</t>
  </si>
  <si>
    <t>II. Финансовые активы, всего</t>
  </si>
  <si>
    <t>III. Обязательства, всего</t>
  </si>
  <si>
    <t>учреждения</t>
  </si>
  <si>
    <t>Исполнитель</t>
  </si>
  <si>
    <t xml:space="preserve">                        дата</t>
  </si>
  <si>
    <t>СВЕДЕНИЯ</t>
  </si>
  <si>
    <t xml:space="preserve"> Г.</t>
  </si>
  <si>
    <t>Форма по ОКУД</t>
  </si>
  <si>
    <t>0501016</t>
  </si>
  <si>
    <t>от "</t>
  </si>
  <si>
    <t>Муниципальное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</si>
  <si>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</si>
  <si>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</si>
  <si>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</si>
  <si>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</si>
  <si>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</si>
  <si>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</si>
  <si>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</si>
  <si>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</si>
  <si>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</si>
  <si>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</si>
  <si>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</si>
  <si>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</si>
  <si>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</si>
  <si>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</si>
  <si>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</si>
  <si>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</si>
  <si>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</si>
  <si>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</si>
  <si>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</si>
  <si>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</si>
  <si>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</si>
  <si>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</si>
  <si>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</si>
  <si>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</si>
  <si>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</si>
  <si>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</si>
  <si>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</si>
  <si>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Главный бухгалтер учреждения</t>
  </si>
  <si>
    <t>Код
по бюджетной классифика-ции операции
сектора госу-
дарственного управления</t>
  </si>
  <si>
    <t>510</t>
  </si>
  <si>
    <t>Возмещение коммунальных услуг и эксплуатационных расходов по договорам аренды и безвозмездного пользования</t>
  </si>
  <si>
    <t>130</t>
  </si>
  <si>
    <t>Добровольные пожертвования, гранты, премии</t>
  </si>
  <si>
    <t>180</t>
  </si>
  <si>
    <t>Доходы  от сдачи в аренду муниципального имущества, находящегося в оперативном управлении</t>
  </si>
  <si>
    <t>Прочие безвозмездные поступления</t>
  </si>
  <si>
    <t>Субсидия на муниципальную услугу</t>
  </si>
  <si>
    <t>221</t>
  </si>
  <si>
    <t>223</t>
  </si>
  <si>
    <t>225</t>
  </si>
  <si>
    <t>226</t>
  </si>
  <si>
    <t>211</t>
  </si>
  <si>
    <t>212</t>
  </si>
  <si>
    <t>213</t>
  </si>
  <si>
    <t>222</t>
  </si>
  <si>
    <t>224</t>
  </si>
  <si>
    <t>290</t>
  </si>
  <si>
    <t>310</t>
  </si>
  <si>
    <t>340</t>
  </si>
  <si>
    <t>№ п/п</t>
  </si>
  <si>
    <t>1</t>
  </si>
  <si>
    <t>2</t>
  </si>
  <si>
    <t>3</t>
  </si>
  <si>
    <t>4</t>
  </si>
  <si>
    <t>1.</t>
  </si>
  <si>
    <t>2.</t>
  </si>
  <si>
    <t>Субсидии на иные цели</t>
  </si>
  <si>
    <t>Отраслевой код</t>
  </si>
  <si>
    <t>Код субсидии</t>
  </si>
  <si>
    <t>2.1.</t>
  </si>
  <si>
    <t>2.2.</t>
  </si>
  <si>
    <t>2.3.</t>
  </si>
  <si>
    <t>2.4.</t>
  </si>
  <si>
    <t>2.5.</t>
  </si>
  <si>
    <t>3.</t>
  </si>
  <si>
    <t>4.</t>
  </si>
  <si>
    <t>Доходы от оказания  платных услуг, всего</t>
  </si>
  <si>
    <t>Итого:</t>
  </si>
  <si>
    <t>0</t>
  </si>
  <si>
    <t>2.8.</t>
  </si>
  <si>
    <t>Таблица 1</t>
  </si>
  <si>
    <t xml:space="preserve">Показатели финансового состояния учреждения </t>
  </si>
  <si>
    <t xml:space="preserve"> (последнюю отчетную дату)</t>
  </si>
  <si>
    <t>1.1. Недвижимое имущество, всего</t>
  </si>
  <si>
    <t>Сумма, тыс.рублей</t>
  </si>
  <si>
    <t>1.1.1. Остаточная стоимость недвижимого имущества</t>
  </si>
  <si>
    <t>1.2. Особо ценное движимое имущество, всего</t>
  </si>
  <si>
    <t>1.2.1. Остаточная стоимость особо ценного движимого имущества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</si>
  <si>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</si>
  <si>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</si>
  <si>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</si>
  <si>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интрументы</t>
  </si>
  <si>
    <t>2.3. Дебиторская задолженность по доходам</t>
  </si>
  <si>
    <t>2.4. Дебиторская задолженность по расходам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</si>
  <si>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</si>
  <si>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</si>
  <si>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</si>
  <si>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Код строки</t>
  </si>
  <si>
    <t>Объем финансового обеспечения, руб (с точностью до двух знаков после запятой - 0,00)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</si>
  <si>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</si>
  <si>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</si>
  <si>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</si>
  <si>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</si>
  <si>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</si>
  <si>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</si>
  <si>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</si>
  <si>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5</t>
  </si>
  <si>
    <t>6</t>
  </si>
  <si>
    <t>Таблица 2</t>
  </si>
  <si>
    <t xml:space="preserve"> Показатели по поступлениям и выплатам учреждения</t>
  </si>
  <si>
    <t>Поступления от доходов, всего:</t>
  </si>
  <si>
    <t>Доходы от собственности</t>
  </si>
  <si>
    <t>120</t>
  </si>
  <si>
    <t>Доходы от штрафов, пеней, иных сумм принудительного изъятия</t>
  </si>
  <si>
    <t>Х</t>
  </si>
  <si>
    <t>140</t>
  </si>
  <si>
    <t>Доходы от утилизации списанного имущества - металлического лома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</si>
  <si>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</si>
  <si>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</si>
  <si>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2.6.</t>
  </si>
  <si>
    <t>2.7.</t>
  </si>
  <si>
    <t>Доходы от добровольных пожертвований, грантов, премий</t>
  </si>
  <si>
    <t>Доходы от прочих безвозмездных поступлений</t>
  </si>
  <si>
    <t>Доходы от поступлений за счет благотворительной помощи для содержания Роснефть-класса от ОАО "АНХК"</t>
  </si>
  <si>
    <t>Субсидии, предоставленные из бюджета:</t>
  </si>
  <si>
    <t>Субсидия на финансовое обеспечение выполнения муниципального задания (за счет областного бюджета)</t>
  </si>
  <si>
    <t>Субсидия на финансовое обеспечение выполнения муниципального задания (за счет муниципального бюджета)</t>
  </si>
  <si>
    <t>Расходы за счет родительской платы</t>
  </si>
  <si>
    <t>1.1.</t>
  </si>
  <si>
    <t>1.2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</si>
  <si>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</si>
  <si>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</si>
  <si>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</si>
  <si>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</si>
  <si>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</si>
  <si>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</si>
  <si>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</si>
  <si>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</si>
  <si>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</si>
  <si>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</si>
  <si>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</si>
  <si>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</si>
  <si>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Остаток средств на начало года, всего</t>
  </si>
  <si>
    <t>Остаток средств на конец года, всего</t>
  </si>
  <si>
    <t>Таблица 2.1.</t>
  </si>
  <si>
    <t xml:space="preserve">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</si>
  <si>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</si>
  <si>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-0,00)</t>
  </si>
  <si>
    <t>всего на закупки</t>
  </si>
  <si>
    <t>В соответствии с Федеральным законом от 5 апреля 2013 г. № 44-ФЗ "О контрактной системе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</si>
  <si>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</si>
  <si>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20___г.                                  очередной финансовый год</t>
  </si>
  <si>
    <t>на 20___г.                                 1-ый год планового периода</t>
  </si>
  <si>
    <t>на 20___г.                                 2-ой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</si>
  <si>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</si>
  <si>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</si>
  <si>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</si>
  <si>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</si>
  <si>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</si>
  <si>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0001</t>
  </si>
  <si>
    <t>Таблица 3</t>
  </si>
  <si>
    <t>Остаток средств на начало года</t>
  </si>
  <si>
    <t>010</t>
  </si>
  <si>
    <t>020</t>
  </si>
  <si>
    <t>030</t>
  </si>
  <si>
    <t>Справочная информация</t>
  </si>
  <si>
    <t>Сумма ( тыс.руб)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</si>
  <si>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</si>
  <si>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</si>
  <si>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</t>
  </si>
  <si>
    <t>5.</t>
  </si>
  <si>
    <t>Справочно:</t>
  </si>
  <si>
    <t>Расходы на закупку товаров, работ, услуг</t>
  </si>
  <si>
    <t>Приложение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</si>
  <si>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</si>
  <si>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</si>
  <si>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</si>
  <si>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</si>
  <si>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</si>
  <si>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Код 
по бюджетной классификации Российской Федерации</t>
  </si>
  <si>
    <t>Код объекта ФАИП</t>
  </si>
  <si>
    <t>Суммы возврата дебиторской задолженности прошлых лет</t>
  </si>
  <si>
    <t>х</t>
  </si>
  <si>
    <t>учреждение</t>
  </si>
  <si>
    <t>к плану финансово-хозяйственной деятельности муниципального</t>
  </si>
  <si>
    <t>3801131900/380101001</t>
  </si>
  <si>
    <t>60701000000000013</t>
  </si>
  <si>
    <t>60701000000000014</t>
  </si>
  <si>
    <t>60701000000000003</t>
  </si>
  <si>
    <t>60701000000000004</t>
  </si>
  <si>
    <t>60701000000000009</t>
  </si>
  <si>
    <t>60701000000000010</t>
  </si>
  <si>
    <t>60701000000000011</t>
  </si>
  <si>
    <t>60701000000000007</t>
  </si>
  <si>
    <t>60701000000000008</t>
  </si>
  <si>
    <t>60701000000000012</t>
  </si>
  <si>
    <t>60701061017301015</t>
  </si>
  <si>
    <t>706016000</t>
  </si>
  <si>
    <t>60701061010000101</t>
  </si>
  <si>
    <t>Субсидия на муниципальную услугу (областные средства)</t>
  </si>
  <si>
    <t>ИТОГО:</t>
  </si>
  <si>
    <t>Субсидия на муниципальную услугу (питание)</t>
  </si>
  <si>
    <t>Расходы от оказания услуг (платные услуги)</t>
  </si>
  <si>
    <t>60709000000000010</t>
  </si>
  <si>
    <t>Субсидия на муниципальную услугу (областные средства) прошлых лет</t>
  </si>
  <si>
    <t>16</t>
  </si>
  <si>
    <t>Бурова В.И.</t>
  </si>
  <si>
    <t>Аксёнова Г.И.</t>
  </si>
  <si>
    <t>Смирнова Т.М.</t>
  </si>
  <si>
    <t>Зам.начальника по экономическим вопросам</t>
  </si>
  <si>
    <t>Администрации АГО</t>
  </si>
  <si>
    <t>Куницына Н.Г.</t>
  </si>
  <si>
    <t>Гл.бухгалтер</t>
  </si>
  <si>
    <t>вед.бухгалтер</t>
  </si>
  <si>
    <t>54-09-30</t>
  </si>
  <si>
    <t>000000000</t>
  </si>
  <si>
    <t>706015000</t>
  </si>
  <si>
    <t>30.03.2016</t>
  </si>
  <si>
    <t>КВР</t>
  </si>
  <si>
    <t>111</t>
  </si>
  <si>
    <t>119</t>
  </si>
  <si>
    <t>244</t>
  </si>
  <si>
    <t>112</t>
  </si>
  <si>
    <t>851</t>
  </si>
  <si>
    <t>852</t>
  </si>
  <si>
    <t>05.05.2016</t>
  </si>
  <si>
    <t>05</t>
  </si>
  <si>
    <t>мая</t>
  </si>
  <si>
    <t>Муниципальное бюджетное дошкольное образовательное учреждение детский сад  №50</t>
  </si>
  <si>
    <t>Обучение специалистов</t>
  </si>
  <si>
    <t>706116103</t>
  </si>
  <si>
    <t>60701063020000</t>
  </si>
  <si>
    <t>60701063020000000</t>
  </si>
  <si>
    <t xml:space="preserve"> на 08.07.2016 г.</t>
  </si>
  <si>
    <t>60701064010000000</t>
  </si>
  <si>
    <t>706116107</t>
  </si>
  <si>
    <t>706116065</t>
  </si>
  <si>
    <t>Ремонт</t>
  </si>
  <si>
    <t>Госповерка, перевод на летний режим</t>
  </si>
  <si>
    <t>1.12.</t>
  </si>
  <si>
    <t>Компенсация затрат учреждения</t>
  </si>
  <si>
    <t>60701000000000019</t>
  </si>
  <si>
    <t>2.9.</t>
  </si>
  <si>
    <t>"08" июля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</si>
</sst>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7"/>
      <name val="Arial Narrow"/>
      <family val="2"/>
    </font>
    <font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wrapText="1" indent="3"/>
    </xf>
    <xf numFmtId="0" fontId="3" fillId="0" borderId="10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center" wrapText="1"/>
    </xf>
    <xf numFmtId="49" fontId="31" fillId="0" borderId="20" xfId="0" applyNumberFormat="1" applyFont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right" vertical="top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/>
    </xf>
    <xf numFmtId="0" fontId="34" fillId="0" borderId="0" xfId="0" applyFont="1" applyAlignment="1">
      <alignment/>
    </xf>
    <xf numFmtId="49" fontId="31" fillId="0" borderId="12" xfId="0" applyNumberFormat="1" applyFont="1" applyBorder="1" applyAlignment="1">
      <alignment horizontal="center" vertical="top" wrapText="1"/>
    </xf>
    <xf numFmtId="49" fontId="31" fillId="0" borderId="2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24" borderId="20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12" fillId="0" borderId="25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10" fillId="0" borderId="29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indent="2"/>
    </xf>
    <xf numFmtId="0" fontId="3" fillId="0" borderId="15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5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6" fillId="0" borderId="4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 vertical="top"/>
    </xf>
    <xf numFmtId="0" fontId="6" fillId="0" borderId="47" xfId="0" applyNumberFormat="1" applyFont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49" fontId="6" fillId="0" borderId="5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49" fontId="6" fillId="0" borderId="47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view="pageBreakPreview" zoomScaleSheetLayoutView="100" zoomScalePageLayoutView="0" workbookViewId="0" topLeftCell="A1">
      <selection activeCell="B20" sqref="B20:BT20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8" width="0.875" style="1" hidden="1" customWidth="1"/>
    <col min="109" max="16384" width="0.875" style="1" customWidth="1"/>
  </cols>
  <sheetData>
    <row r="1" spans="1:108" ht="15">
      <c r="A1" s="94" t="s">
        <v>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</row>
    <row r="2" spans="1:108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spans="1:108" ht="15">
      <c r="A3" s="83" t="s">
        <v>98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08" ht="15">
      <c r="A4" s="83" t="s">
        <v>250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">
      <c r="A5" s="83" t="s">
        <v>99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9.75" customHeight="1"/>
    <row r="7" spans="1:108" s="3" customFormat="1" ht="21" customHeight="1">
      <c r="A7" s="97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9"/>
      <c r="BU7" s="97" t="s">
        <v>101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</row>
    <row r="8" spans="1:108" s="11" customFormat="1" ht="15" customHeight="1">
      <c r="A8" s="10"/>
      <c r="B8" s="111" t="s">
        <v>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00">
        <v>27338.33</v>
      </c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13.5" customHeight="1">
      <c r="A9" s="4"/>
      <c r="B9" s="95" t="s">
        <v>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103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/>
    </row>
    <row r="10" spans="1:108" ht="19.5" customHeight="1">
      <c r="A10" s="7"/>
      <c r="B10" s="84" t="s">
        <v>100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5"/>
      <c r="BU10" s="103">
        <v>11626.57105</v>
      </c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13.5" customHeight="1">
      <c r="A11" s="6"/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3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s="3" customFormat="1" ht="13.5" customHeight="1">
      <c r="A12" s="7"/>
      <c r="B12" s="84" t="s">
        <v>102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5"/>
      <c r="BU12" s="86">
        <v>2138.99663</v>
      </c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8"/>
    </row>
    <row r="13" spans="1:108" ht="15">
      <c r="A13" s="7"/>
      <c r="B13" s="84" t="s">
        <v>103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5"/>
      <c r="BU13" s="86">
        <v>781.3552</v>
      </c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8"/>
    </row>
    <row r="14" spans="1:108" ht="13.5" customHeight="1">
      <c r="A14" s="9"/>
      <c r="B14" s="106" t="s">
        <v>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7"/>
      <c r="BU14" s="86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8"/>
    </row>
    <row r="15" spans="1:108" s="3" customFormat="1" ht="13.5" customHeight="1">
      <c r="A15" s="7"/>
      <c r="B15" s="84" t="s">
        <v>104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5"/>
      <c r="BU15" s="86">
        <v>370.96496</v>
      </c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1:108" s="11" customFormat="1" ht="15" customHeight="1">
      <c r="A16" s="10"/>
      <c r="B16" s="111" t="s">
        <v>16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08">
        <f>BU18+BU20+BU24+BU25</f>
        <v>837.69208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ht="13.5" customHeight="1">
      <c r="A17" s="4"/>
      <c r="B17" s="95" t="s">
        <v>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6"/>
      <c r="BU17" s="86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8"/>
    </row>
    <row r="18" spans="1:108" s="3" customFormat="1" ht="27.75" customHeight="1">
      <c r="A18" s="5"/>
      <c r="B18" s="89" t="s">
        <v>105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90"/>
      <c r="BU18" s="91">
        <v>47.57811</v>
      </c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s="3" customFormat="1" ht="12.75">
      <c r="A19" s="5"/>
      <c r="B19" s="89" t="s">
        <v>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90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s="3" customFormat="1" ht="21" customHeight="1">
      <c r="A20" s="5"/>
      <c r="B20" s="89" t="s">
        <v>106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91">
        <v>47.57811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3" customFormat="1" ht="27.75" customHeight="1">
      <c r="A21" s="5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90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3" customFormat="1" ht="27.75" customHeight="1">
      <c r="A22" s="5"/>
      <c r="B22" s="89" t="s">
        <v>107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3" customFormat="1" ht="27.75" customHeight="1">
      <c r="A23" s="5"/>
      <c r="B23" s="84" t="s">
        <v>108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5"/>
      <c r="BU23" s="86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8"/>
    </row>
    <row r="24" spans="1:108" s="3" customFormat="1" ht="27.75" customHeight="1">
      <c r="A24" s="5"/>
      <c r="B24" s="89" t="s">
        <v>109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>
        <v>38.54413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3" customFormat="1" ht="27.75" customHeight="1">
      <c r="A25" s="7"/>
      <c r="B25" s="84" t="s">
        <v>110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5"/>
      <c r="BU25" s="91">
        <v>703.99173</v>
      </c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11" customFormat="1" ht="21" customHeight="1">
      <c r="A26" s="10"/>
      <c r="B26" s="111" t="s">
        <v>17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2"/>
      <c r="BU26" s="108">
        <v>526.21724</v>
      </c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3.5" customHeight="1">
      <c r="A27" s="8"/>
      <c r="B27" s="95" t="s">
        <v>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86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8"/>
    </row>
    <row r="28" spans="1:108" s="3" customFormat="1" ht="27.75" customHeight="1">
      <c r="A28" s="5"/>
      <c r="B28" s="89" t="s">
        <v>111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3" customFormat="1" ht="27.75" customHeight="1">
      <c r="A29" s="5"/>
      <c r="B29" s="89" t="s">
        <v>112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>
        <v>526.21724</v>
      </c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3" customFormat="1" ht="12.75">
      <c r="A30" s="5"/>
      <c r="B30" s="89" t="s">
        <v>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3" customFormat="1" ht="27.75" customHeight="1">
      <c r="A31" s="7"/>
      <c r="B31" s="84" t="s">
        <v>113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5"/>
      <c r="BU31" s="86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8"/>
    </row>
  </sheetData>
  <sheetProtection/>
  <mergeCells count="55">
    <mergeCell ref="B8:BT8"/>
    <mergeCell ref="A7:BT7"/>
    <mergeCell ref="BU25:DD25"/>
    <mergeCell ref="B20:BT20"/>
    <mergeCell ref="BU20:DD20"/>
    <mergeCell ref="B16:BT16"/>
    <mergeCell ref="B12:BT12"/>
    <mergeCell ref="BU12:DD12"/>
    <mergeCell ref="B14:BT14"/>
    <mergeCell ref="BU13:DD13"/>
    <mergeCell ref="B19:BT19"/>
    <mergeCell ref="BU14:DD14"/>
    <mergeCell ref="BU16:DD16"/>
    <mergeCell ref="B26:BT26"/>
    <mergeCell ref="B29:BT29"/>
    <mergeCell ref="B27:BT27"/>
    <mergeCell ref="BU26:DD26"/>
    <mergeCell ref="BU27:DD27"/>
    <mergeCell ref="B17:BT17"/>
    <mergeCell ref="BU24:DD24"/>
    <mergeCell ref="B24:BT24"/>
    <mergeCell ref="B31:BT31"/>
    <mergeCell ref="BU31:DD31"/>
    <mergeCell ref="B28:BT28"/>
    <mergeCell ref="BU28:DD28"/>
    <mergeCell ref="B30:BT30"/>
    <mergeCell ref="BU29:DD29"/>
    <mergeCell ref="BU30:DD30"/>
    <mergeCell ref="B25:BT25"/>
    <mergeCell ref="BU19:DD19"/>
    <mergeCell ref="BU8:DD8"/>
    <mergeCell ref="BU9:DD9"/>
    <mergeCell ref="BU10:DD10"/>
    <mergeCell ref="BU11:DD11"/>
    <mergeCell ref="B11:BT11"/>
    <mergeCell ref="B15:BT15"/>
    <mergeCell ref="BU15:DD15"/>
    <mergeCell ref="B13:BT13"/>
    <mergeCell ref="BU17:DD17"/>
    <mergeCell ref="A1:DD1"/>
    <mergeCell ref="A2:DD2"/>
    <mergeCell ref="A4:DD4"/>
    <mergeCell ref="A5:DD5"/>
    <mergeCell ref="B18:BT18"/>
    <mergeCell ref="BU18:DD18"/>
    <mergeCell ref="A3:DD3"/>
    <mergeCell ref="B9:BT9"/>
    <mergeCell ref="B10:BT10"/>
    <mergeCell ref="BU7:DD7"/>
    <mergeCell ref="B23:BT23"/>
    <mergeCell ref="BU23:DD23"/>
    <mergeCell ref="B21:BT21"/>
    <mergeCell ref="BU21:DD21"/>
    <mergeCell ref="B22:BT22"/>
    <mergeCell ref="BU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6"/>
  <sheetViews>
    <sheetView zoomScalePageLayoutView="0" workbookViewId="0" topLeftCell="A101">
      <selection activeCell="D133" sqref="D133"/>
    </sheetView>
  </sheetViews>
  <sheetFormatPr defaultColWidth="0.875" defaultRowHeight="12.75"/>
  <cols>
    <col min="1" max="1" width="8.25390625" style="0" customWidth="1"/>
    <col min="2" max="2" width="39.25390625" style="0" customWidth="1"/>
    <col min="3" max="3" width="18.625" style="0" customWidth="1"/>
    <col min="4" max="4" width="10.375" style="0" customWidth="1"/>
    <col min="5" max="5" width="12.875" style="0" customWidth="1"/>
    <col min="6" max="6" width="7.875" style="0" customWidth="1"/>
    <col min="7" max="7" width="12.75390625" style="0" customWidth="1"/>
    <col min="8" max="8" width="14.00390625" style="0" customWidth="1"/>
    <col min="9" max="9" width="13.00390625" style="0" customWidth="1"/>
    <col min="10" max="11" width="10.875" style="0" customWidth="1"/>
    <col min="12" max="13" width="11.875" style="0" customWidth="1"/>
  </cols>
  <sheetData>
    <row r="1" ht="12.75">
      <c r="M1" s="61" t="s">
        <v>125</v>
      </c>
    </row>
    <row r="2" spans="1:13" ht="15" customHeight="1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 customHeight="1">
      <c r="A3" s="113" t="str">
        <f>'таблица 1'!A4:DD4</f>
        <v> на 08.07.2016 г.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customHeight="1">
      <c r="A5" s="115" t="s">
        <v>76</v>
      </c>
      <c r="B5" s="116" t="s">
        <v>0</v>
      </c>
      <c r="C5" s="115" t="s">
        <v>84</v>
      </c>
      <c r="D5" s="115" t="s">
        <v>85</v>
      </c>
      <c r="E5" s="115" t="s">
        <v>55</v>
      </c>
      <c r="F5" s="119" t="s">
        <v>235</v>
      </c>
      <c r="G5" s="116" t="s">
        <v>115</v>
      </c>
      <c r="H5" s="117"/>
      <c r="I5" s="117"/>
      <c r="J5" s="117"/>
      <c r="K5" s="117"/>
      <c r="L5" s="117"/>
      <c r="M5" s="118"/>
    </row>
    <row r="6" spans="1:13" ht="18" customHeight="1">
      <c r="A6" s="115"/>
      <c r="B6" s="116"/>
      <c r="C6" s="115"/>
      <c r="D6" s="115"/>
      <c r="E6" s="115"/>
      <c r="F6" s="120"/>
      <c r="G6" s="119" t="s">
        <v>15</v>
      </c>
      <c r="H6" s="116" t="s">
        <v>5</v>
      </c>
      <c r="I6" s="117"/>
      <c r="J6" s="117"/>
      <c r="K6" s="117"/>
      <c r="L6" s="117"/>
      <c r="M6" s="118"/>
    </row>
    <row r="7" spans="1:13" ht="81" customHeight="1">
      <c r="A7" s="115"/>
      <c r="B7" s="116"/>
      <c r="C7" s="115"/>
      <c r="D7" s="115"/>
      <c r="E7" s="115"/>
      <c r="F7" s="120"/>
      <c r="G7" s="120"/>
      <c r="H7" s="119" t="s">
        <v>121</v>
      </c>
      <c r="I7" s="119" t="s">
        <v>122</v>
      </c>
      <c r="J7" s="119" t="s">
        <v>116</v>
      </c>
      <c r="K7" s="119" t="s">
        <v>117</v>
      </c>
      <c r="L7" s="116" t="s">
        <v>118</v>
      </c>
      <c r="M7" s="118"/>
    </row>
    <row r="8" spans="1:13" ht="78" customHeight="1">
      <c r="A8" s="115"/>
      <c r="B8" s="116"/>
      <c r="C8" s="115"/>
      <c r="D8" s="115"/>
      <c r="E8" s="115"/>
      <c r="F8" s="121"/>
      <c r="G8" s="121"/>
      <c r="H8" s="121"/>
      <c r="I8" s="121"/>
      <c r="J8" s="121"/>
      <c r="K8" s="121"/>
      <c r="L8" s="62" t="s">
        <v>119</v>
      </c>
      <c r="M8" s="62" t="s">
        <v>120</v>
      </c>
    </row>
    <row r="9" spans="1:13" ht="11.25" customHeight="1">
      <c r="A9" s="44" t="s">
        <v>77</v>
      </c>
      <c r="B9" s="58" t="s">
        <v>78</v>
      </c>
      <c r="C9" s="45" t="s">
        <v>79</v>
      </c>
      <c r="D9" s="59" t="s">
        <v>80</v>
      </c>
      <c r="E9" s="45" t="s">
        <v>123</v>
      </c>
      <c r="F9" s="45"/>
      <c r="G9" s="45" t="s">
        <v>124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</row>
    <row r="10" spans="1:13" ht="17.25" customHeight="1">
      <c r="A10" s="52" t="s">
        <v>81</v>
      </c>
      <c r="B10" s="13" t="s">
        <v>127</v>
      </c>
      <c r="C10" s="54" t="s">
        <v>131</v>
      </c>
      <c r="D10" s="54"/>
      <c r="E10" s="54"/>
      <c r="F10" s="54"/>
      <c r="G10" s="56">
        <f>G23+G24+G15+G25+G32</f>
        <v>15905063.69</v>
      </c>
      <c r="H10" s="56"/>
      <c r="I10" s="56"/>
      <c r="J10" s="56"/>
      <c r="K10" s="56"/>
      <c r="L10" s="56"/>
      <c r="M10" s="56"/>
    </row>
    <row r="11" spans="1:13" ht="15">
      <c r="A11" s="51"/>
      <c r="B11" s="12" t="s">
        <v>5</v>
      </c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8"/>
    </row>
    <row r="12" spans="1:13" ht="17.25" customHeight="1">
      <c r="A12" s="51" t="s">
        <v>145</v>
      </c>
      <c r="B12" s="12" t="s">
        <v>128</v>
      </c>
      <c r="C12" s="47" t="s">
        <v>203</v>
      </c>
      <c r="D12" s="47" t="s">
        <v>95</v>
      </c>
      <c r="E12" s="47" t="s">
        <v>129</v>
      </c>
      <c r="F12" s="47"/>
      <c r="G12" s="48"/>
      <c r="H12" s="65" t="s">
        <v>131</v>
      </c>
      <c r="I12" s="65" t="s">
        <v>131</v>
      </c>
      <c r="J12" s="65" t="s">
        <v>131</v>
      </c>
      <c r="K12" s="65" t="s">
        <v>131</v>
      </c>
      <c r="L12" s="48"/>
      <c r="M12" s="65" t="s">
        <v>131</v>
      </c>
    </row>
    <row r="13" spans="1:13" ht="30.75" customHeight="1">
      <c r="A13" s="51" t="s">
        <v>146</v>
      </c>
      <c r="B13" s="43" t="s">
        <v>61</v>
      </c>
      <c r="C13" s="47" t="s">
        <v>204</v>
      </c>
      <c r="D13" s="47" t="s">
        <v>95</v>
      </c>
      <c r="E13" s="69" t="s">
        <v>129</v>
      </c>
      <c r="F13" s="69"/>
      <c r="G13" s="48"/>
      <c r="H13" s="65" t="s">
        <v>131</v>
      </c>
      <c r="I13" s="65" t="s">
        <v>131</v>
      </c>
      <c r="J13" s="65" t="s">
        <v>131</v>
      </c>
      <c r="K13" s="65" t="s">
        <v>131</v>
      </c>
      <c r="L13" s="48"/>
      <c r="M13" s="48"/>
    </row>
    <row r="14" spans="1:13" ht="15">
      <c r="A14" s="51" t="s">
        <v>147</v>
      </c>
      <c r="B14" s="43" t="s">
        <v>93</v>
      </c>
      <c r="C14" s="47" t="s">
        <v>205</v>
      </c>
      <c r="D14" s="47" t="s">
        <v>95</v>
      </c>
      <c r="E14" s="47" t="s">
        <v>58</v>
      </c>
      <c r="F14" s="47"/>
      <c r="G14" s="48"/>
      <c r="H14" s="65" t="s">
        <v>131</v>
      </c>
      <c r="I14" s="65" t="s">
        <v>131</v>
      </c>
      <c r="J14" s="65" t="s">
        <v>131</v>
      </c>
      <c r="K14" s="65" t="s">
        <v>131</v>
      </c>
      <c r="L14" s="48"/>
      <c r="M14" s="48"/>
    </row>
    <row r="15" spans="1:13" ht="15">
      <c r="A15" s="70" t="s">
        <v>148</v>
      </c>
      <c r="B15" s="43" t="s">
        <v>134</v>
      </c>
      <c r="C15" s="47" t="s">
        <v>206</v>
      </c>
      <c r="D15" s="47" t="s">
        <v>232</v>
      </c>
      <c r="E15" s="47" t="s">
        <v>58</v>
      </c>
      <c r="F15" s="47"/>
      <c r="G15" s="48">
        <v>3574000</v>
      </c>
      <c r="H15" s="65" t="s">
        <v>131</v>
      </c>
      <c r="I15" s="65" t="s">
        <v>131</v>
      </c>
      <c r="J15" s="65" t="s">
        <v>131</v>
      </c>
      <c r="K15" s="65" t="s">
        <v>131</v>
      </c>
      <c r="L15" s="48">
        <f>G15</f>
        <v>3574000</v>
      </c>
      <c r="M15" s="48"/>
    </row>
    <row r="16" spans="1:13" ht="25.5">
      <c r="A16" s="51" t="s">
        <v>149</v>
      </c>
      <c r="B16" s="43" t="s">
        <v>133</v>
      </c>
      <c r="C16" s="47" t="s">
        <v>207</v>
      </c>
      <c r="D16" s="47"/>
      <c r="E16" s="47" t="s">
        <v>58</v>
      </c>
      <c r="F16" s="47"/>
      <c r="G16" s="48"/>
      <c r="H16" s="65" t="s">
        <v>131</v>
      </c>
      <c r="I16" s="65" t="s">
        <v>131</v>
      </c>
      <c r="J16" s="65" t="s">
        <v>131</v>
      </c>
      <c r="K16" s="65" t="s">
        <v>131</v>
      </c>
      <c r="L16" s="48"/>
      <c r="M16" s="48"/>
    </row>
    <row r="17" spans="1:13" ht="38.25">
      <c r="A17" s="51" t="s">
        <v>150</v>
      </c>
      <c r="B17" s="43" t="s">
        <v>135</v>
      </c>
      <c r="C17" s="47" t="s">
        <v>208</v>
      </c>
      <c r="D17" s="47" t="s">
        <v>95</v>
      </c>
      <c r="E17" s="47" t="s">
        <v>58</v>
      </c>
      <c r="F17" s="47"/>
      <c r="G17" s="48"/>
      <c r="H17" s="65" t="s">
        <v>131</v>
      </c>
      <c r="I17" s="65" t="s">
        <v>131</v>
      </c>
      <c r="J17" s="65" t="s">
        <v>131</v>
      </c>
      <c r="K17" s="65" t="s">
        <v>131</v>
      </c>
      <c r="L17" s="48"/>
      <c r="M17" s="48"/>
    </row>
    <row r="18" spans="1:13" ht="30" customHeight="1">
      <c r="A18" s="51" t="s">
        <v>151</v>
      </c>
      <c r="B18" s="43" t="s">
        <v>130</v>
      </c>
      <c r="C18" s="47" t="s">
        <v>209</v>
      </c>
      <c r="D18" s="47" t="s">
        <v>95</v>
      </c>
      <c r="E18" s="47" t="s">
        <v>132</v>
      </c>
      <c r="F18" s="47"/>
      <c r="G18" s="48"/>
      <c r="H18" s="65" t="s">
        <v>131</v>
      </c>
      <c r="I18" s="65" t="s">
        <v>131</v>
      </c>
      <c r="J18" s="65" t="s">
        <v>131</v>
      </c>
      <c r="K18" s="65" t="s">
        <v>131</v>
      </c>
      <c r="L18" s="48"/>
      <c r="M18" s="48"/>
    </row>
    <row r="19" spans="1:13" ht="27" customHeight="1">
      <c r="A19" s="51" t="s">
        <v>152</v>
      </c>
      <c r="B19" s="43" t="s">
        <v>138</v>
      </c>
      <c r="C19" s="47" t="s">
        <v>210</v>
      </c>
      <c r="D19" s="47" t="s">
        <v>95</v>
      </c>
      <c r="E19" s="47" t="s">
        <v>60</v>
      </c>
      <c r="F19" s="47"/>
      <c r="G19" s="48"/>
      <c r="H19" s="65" t="s">
        <v>131</v>
      </c>
      <c r="I19" s="65" t="s">
        <v>131</v>
      </c>
      <c r="J19" s="65" t="s">
        <v>131</v>
      </c>
      <c r="K19" s="65" t="s">
        <v>131</v>
      </c>
      <c r="L19" s="48"/>
      <c r="M19" s="48"/>
    </row>
    <row r="20" spans="1:13" ht="18" customHeight="1">
      <c r="A20" s="51" t="s">
        <v>153</v>
      </c>
      <c r="B20" s="43" t="s">
        <v>139</v>
      </c>
      <c r="C20" s="47" t="s">
        <v>211</v>
      </c>
      <c r="D20" s="47" t="s">
        <v>95</v>
      </c>
      <c r="E20" s="47" t="s">
        <v>60</v>
      </c>
      <c r="F20" s="47"/>
      <c r="G20" s="48"/>
      <c r="H20" s="65" t="s">
        <v>131</v>
      </c>
      <c r="I20" s="65" t="s">
        <v>131</v>
      </c>
      <c r="J20" s="65" t="s">
        <v>131</v>
      </c>
      <c r="K20" s="65" t="s">
        <v>131</v>
      </c>
      <c r="L20" s="48"/>
      <c r="M20" s="48"/>
    </row>
    <row r="21" spans="1:13" ht="41.25" customHeight="1">
      <c r="A21" s="51" t="s">
        <v>154</v>
      </c>
      <c r="B21" s="43" t="s">
        <v>140</v>
      </c>
      <c r="C21" s="47" t="s">
        <v>212</v>
      </c>
      <c r="D21" s="47" t="s">
        <v>95</v>
      </c>
      <c r="E21" s="47" t="s">
        <v>60</v>
      </c>
      <c r="F21" s="47"/>
      <c r="G21" s="48"/>
      <c r="H21" s="65" t="s">
        <v>131</v>
      </c>
      <c r="I21" s="65" t="s">
        <v>131</v>
      </c>
      <c r="J21" s="65" t="s">
        <v>131</v>
      </c>
      <c r="K21" s="65" t="s">
        <v>131</v>
      </c>
      <c r="L21" s="48"/>
      <c r="M21" s="48"/>
    </row>
    <row r="22" spans="1:13" ht="16.5" customHeight="1">
      <c r="A22" s="51" t="s">
        <v>155</v>
      </c>
      <c r="B22" s="43" t="s">
        <v>141</v>
      </c>
      <c r="C22" s="47"/>
      <c r="D22" s="47"/>
      <c r="E22" s="47"/>
      <c r="F22" s="47"/>
      <c r="G22" s="48"/>
      <c r="H22" s="48"/>
      <c r="I22" s="48"/>
      <c r="J22" s="48"/>
      <c r="K22" s="48"/>
      <c r="L22" s="48"/>
      <c r="M22" s="48"/>
    </row>
    <row r="23" spans="1:13" ht="38.25">
      <c r="A23" s="51" t="s">
        <v>156</v>
      </c>
      <c r="B23" s="43" t="s">
        <v>142</v>
      </c>
      <c r="C23" s="47" t="s">
        <v>213</v>
      </c>
      <c r="D23" s="47" t="s">
        <v>214</v>
      </c>
      <c r="E23" s="47" t="s">
        <v>58</v>
      </c>
      <c r="F23" s="47"/>
      <c r="G23" s="48">
        <f>G36+G37+G38+G39</f>
        <v>9082581</v>
      </c>
      <c r="H23" s="65"/>
      <c r="I23" s="65" t="s">
        <v>131</v>
      </c>
      <c r="J23" s="65" t="s">
        <v>131</v>
      </c>
      <c r="K23" s="65" t="s">
        <v>131</v>
      </c>
      <c r="L23" s="65" t="s">
        <v>131</v>
      </c>
      <c r="M23" s="65" t="s">
        <v>131</v>
      </c>
    </row>
    <row r="24" spans="1:13" ht="38.25">
      <c r="A24" s="51" t="s">
        <v>157</v>
      </c>
      <c r="B24" s="43" t="s">
        <v>143</v>
      </c>
      <c r="C24" s="47" t="s">
        <v>215</v>
      </c>
      <c r="D24" s="47" t="s">
        <v>214</v>
      </c>
      <c r="E24" s="47" t="s">
        <v>58</v>
      </c>
      <c r="F24" s="47"/>
      <c r="G24" s="48">
        <f>G41+G42+G43+G44+G45+G46+G47+G48+G49+G50+G51</f>
        <v>2935700</v>
      </c>
      <c r="H24" s="48"/>
      <c r="I24" s="65" t="s">
        <v>131</v>
      </c>
      <c r="J24" s="65" t="s">
        <v>131</v>
      </c>
      <c r="K24" s="65" t="s">
        <v>131</v>
      </c>
      <c r="L24" s="65" t="s">
        <v>131</v>
      </c>
      <c r="M24" s="65" t="s">
        <v>131</v>
      </c>
    </row>
    <row r="25" spans="1:13" ht="15">
      <c r="A25" s="51" t="s">
        <v>158</v>
      </c>
      <c r="B25" s="43" t="s">
        <v>83</v>
      </c>
      <c r="C25" s="47"/>
      <c r="D25" s="47"/>
      <c r="E25" s="47" t="s">
        <v>60</v>
      </c>
      <c r="F25" s="47"/>
      <c r="G25" s="48">
        <f>G29+G30+G31</f>
        <v>254662.69</v>
      </c>
      <c r="H25" s="65" t="s">
        <v>131</v>
      </c>
      <c r="I25" s="48"/>
      <c r="J25" s="48"/>
      <c r="K25" s="65" t="s">
        <v>131</v>
      </c>
      <c r="L25" s="65" t="s">
        <v>131</v>
      </c>
      <c r="M25" s="65" t="s">
        <v>131</v>
      </c>
    </row>
    <row r="26" spans="1:13" ht="15">
      <c r="A26" s="51"/>
      <c r="B26" s="43" t="s">
        <v>5</v>
      </c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48"/>
    </row>
    <row r="27" spans="1:13" ht="15" hidden="1">
      <c r="A27" s="51"/>
      <c r="B27" s="43"/>
      <c r="C27" s="47"/>
      <c r="D27" s="47"/>
      <c r="E27" s="47"/>
      <c r="F27" s="47"/>
      <c r="G27" s="48"/>
      <c r="H27" s="48"/>
      <c r="I27" s="48"/>
      <c r="J27" s="48"/>
      <c r="K27" s="48"/>
      <c r="L27" s="48"/>
      <c r="M27" s="48"/>
    </row>
    <row r="28" spans="1:13" ht="15" hidden="1">
      <c r="A28" s="51"/>
      <c r="B28" s="43"/>
      <c r="C28" s="47"/>
      <c r="D28" s="47"/>
      <c r="E28" s="47"/>
      <c r="F28" s="47"/>
      <c r="G28" s="48"/>
      <c r="H28" s="48"/>
      <c r="I28" s="48"/>
      <c r="J28" s="48"/>
      <c r="K28" s="48"/>
      <c r="L28" s="48"/>
      <c r="M28" s="48"/>
    </row>
    <row r="29" spans="1:13" ht="15">
      <c r="A29" s="51"/>
      <c r="B29" s="43" t="s">
        <v>254</v>
      </c>
      <c r="C29" s="47" t="s">
        <v>251</v>
      </c>
      <c r="D29" s="47" t="s">
        <v>253</v>
      </c>
      <c r="E29" s="47" t="s">
        <v>60</v>
      </c>
      <c r="F29" s="47"/>
      <c r="G29" s="48">
        <v>240517.04</v>
      </c>
      <c r="H29" s="48"/>
      <c r="I29" s="48"/>
      <c r="J29" s="48"/>
      <c r="K29" s="48"/>
      <c r="L29" s="48"/>
      <c r="M29" s="48"/>
    </row>
    <row r="30" spans="1:13" ht="15">
      <c r="A30" s="51"/>
      <c r="B30" s="43" t="s">
        <v>246</v>
      </c>
      <c r="C30" s="47" t="s">
        <v>249</v>
      </c>
      <c r="D30" s="47" t="s">
        <v>247</v>
      </c>
      <c r="E30" s="47" t="s">
        <v>60</v>
      </c>
      <c r="F30" s="47"/>
      <c r="G30" s="48">
        <v>9828.03</v>
      </c>
      <c r="H30" s="48"/>
      <c r="I30" s="48"/>
      <c r="J30" s="48"/>
      <c r="K30" s="48"/>
      <c r="L30" s="48"/>
      <c r="M30" s="48"/>
    </row>
    <row r="31" spans="1:13" ht="15">
      <c r="A31" s="51"/>
      <c r="B31" s="43" t="s">
        <v>255</v>
      </c>
      <c r="C31" s="47" t="s">
        <v>251</v>
      </c>
      <c r="D31" s="47" t="s">
        <v>252</v>
      </c>
      <c r="E31" s="47" t="s">
        <v>60</v>
      </c>
      <c r="F31" s="47"/>
      <c r="G31" s="48">
        <v>4317.62</v>
      </c>
      <c r="H31" s="48"/>
      <c r="I31" s="48"/>
      <c r="J31" s="48"/>
      <c r="K31" s="48"/>
      <c r="L31" s="48"/>
      <c r="M31" s="48"/>
    </row>
    <row r="32" spans="1:13" ht="15">
      <c r="A32" s="51" t="s">
        <v>256</v>
      </c>
      <c r="B32" s="43" t="s">
        <v>257</v>
      </c>
      <c r="C32" s="47" t="s">
        <v>258</v>
      </c>
      <c r="D32" s="47" t="s">
        <v>232</v>
      </c>
      <c r="E32" s="47" t="s">
        <v>60</v>
      </c>
      <c r="F32" s="47"/>
      <c r="G32" s="48">
        <v>58120</v>
      </c>
      <c r="H32" s="48"/>
      <c r="I32" s="48"/>
      <c r="J32" s="48"/>
      <c r="K32" s="48"/>
      <c r="L32" s="48"/>
      <c r="M32" s="48"/>
    </row>
    <row r="33" spans="1:13" ht="14.25">
      <c r="A33" s="52" t="s">
        <v>82</v>
      </c>
      <c r="B33" s="13" t="s">
        <v>13</v>
      </c>
      <c r="C33" s="54"/>
      <c r="D33" s="54"/>
      <c r="E33" s="54"/>
      <c r="F33" s="54"/>
      <c r="G33" s="56">
        <f>G52+G58+G71+G74+G85+G98+G104+G109+G40+G35+G110</f>
        <v>15952641.8</v>
      </c>
      <c r="H33" s="56">
        <f>G33</f>
        <v>15952641.8</v>
      </c>
      <c r="I33" s="56">
        <f>I52+I58+I71+I74+I85+I98+I104+I109</f>
        <v>0</v>
      </c>
      <c r="J33" s="56">
        <f>J52+J58+J71+J74+J85+J98+J104+J109</f>
        <v>0</v>
      </c>
      <c r="K33" s="56">
        <f>K52+K58+K71+K74+K85+K98+K104+K109</f>
        <v>0</v>
      </c>
      <c r="L33" s="56">
        <f>L52+L58+L71+L74+L85+L98+L104+L109</f>
        <v>35519.88</v>
      </c>
      <c r="M33" s="56">
        <f>M52+M58+M71+M74+M85+M98+M104+M109</f>
        <v>0</v>
      </c>
    </row>
    <row r="34" spans="1:13" ht="15">
      <c r="A34" s="51"/>
      <c r="B34" s="12" t="s">
        <v>5</v>
      </c>
      <c r="C34" s="47"/>
      <c r="D34" s="47"/>
      <c r="E34" s="47"/>
      <c r="F34" s="47"/>
      <c r="G34" s="48"/>
      <c r="H34" s="48"/>
      <c r="I34" s="48"/>
      <c r="J34" s="48"/>
      <c r="K34" s="48"/>
      <c r="L34" s="48"/>
      <c r="M34" s="48"/>
    </row>
    <row r="35" spans="1:13" ht="25.5">
      <c r="A35" s="51"/>
      <c r="B35" s="43" t="s">
        <v>221</v>
      </c>
      <c r="C35" s="47" t="s">
        <v>213</v>
      </c>
      <c r="D35" s="47" t="s">
        <v>233</v>
      </c>
      <c r="E35" s="14" t="s">
        <v>68</v>
      </c>
      <c r="F35" s="14" t="s">
        <v>236</v>
      </c>
      <c r="G35" s="48">
        <v>12058.23</v>
      </c>
      <c r="H35" s="48">
        <f>G35</f>
        <v>12058.23</v>
      </c>
      <c r="I35" s="48"/>
      <c r="J35" s="48"/>
      <c r="K35" s="48"/>
      <c r="L35" s="48"/>
      <c r="M35" s="48"/>
    </row>
    <row r="36" spans="1:13" ht="25.5">
      <c r="A36" s="51"/>
      <c r="B36" s="43" t="s">
        <v>216</v>
      </c>
      <c r="C36" s="47" t="s">
        <v>213</v>
      </c>
      <c r="D36" s="47" t="s">
        <v>214</v>
      </c>
      <c r="E36" s="14" t="s">
        <v>68</v>
      </c>
      <c r="F36" s="14" t="s">
        <v>236</v>
      </c>
      <c r="G36" s="48">
        <f>6892919</f>
        <v>6892919</v>
      </c>
      <c r="H36" s="48">
        <f aca="true" t="shared" si="0" ref="H36:H52">G36</f>
        <v>6892919</v>
      </c>
      <c r="I36" s="48"/>
      <c r="J36" s="48"/>
      <c r="K36" s="48"/>
      <c r="L36" s="48"/>
      <c r="M36" s="48"/>
    </row>
    <row r="37" spans="1:13" ht="25.5">
      <c r="A37" s="51"/>
      <c r="B37" s="43" t="s">
        <v>216</v>
      </c>
      <c r="C37" s="47" t="s">
        <v>213</v>
      </c>
      <c r="D37" s="47" t="s">
        <v>214</v>
      </c>
      <c r="E37" s="14" t="s">
        <v>70</v>
      </c>
      <c r="F37" s="14" t="s">
        <v>237</v>
      </c>
      <c r="G37" s="48">
        <v>2081662</v>
      </c>
      <c r="H37" s="48">
        <f t="shared" si="0"/>
        <v>2081662</v>
      </c>
      <c r="I37" s="48"/>
      <c r="J37" s="48"/>
      <c r="K37" s="48"/>
      <c r="L37" s="48"/>
      <c r="M37" s="48"/>
    </row>
    <row r="38" spans="1:13" ht="25.5">
      <c r="A38" s="51"/>
      <c r="B38" s="43" t="s">
        <v>216</v>
      </c>
      <c r="C38" s="47" t="s">
        <v>213</v>
      </c>
      <c r="D38" s="47" t="s">
        <v>214</v>
      </c>
      <c r="E38" s="14" t="s">
        <v>75</v>
      </c>
      <c r="F38" s="14" t="s">
        <v>238</v>
      </c>
      <c r="G38" s="48">
        <v>78000</v>
      </c>
      <c r="H38" s="48">
        <f t="shared" si="0"/>
        <v>78000</v>
      </c>
      <c r="I38" s="48"/>
      <c r="J38" s="48"/>
      <c r="K38" s="48"/>
      <c r="L38" s="48"/>
      <c r="M38" s="48"/>
    </row>
    <row r="39" spans="1:13" ht="25.5">
      <c r="A39" s="51"/>
      <c r="B39" s="43" t="s">
        <v>216</v>
      </c>
      <c r="C39" s="47" t="s">
        <v>213</v>
      </c>
      <c r="D39" s="47" t="s">
        <v>214</v>
      </c>
      <c r="E39" s="14" t="s">
        <v>74</v>
      </c>
      <c r="F39" s="14" t="s">
        <v>238</v>
      </c>
      <c r="G39" s="48">
        <v>30000</v>
      </c>
      <c r="H39" s="48">
        <f t="shared" si="0"/>
        <v>30000</v>
      </c>
      <c r="I39" s="48"/>
      <c r="J39" s="48"/>
      <c r="K39" s="48"/>
      <c r="L39" s="48"/>
      <c r="M39" s="48"/>
    </row>
    <row r="40" spans="1:13" ht="15">
      <c r="A40" s="51"/>
      <c r="B40" s="53" t="s">
        <v>217</v>
      </c>
      <c r="C40" s="47"/>
      <c r="D40" s="14"/>
      <c r="E40" s="14"/>
      <c r="F40" s="14"/>
      <c r="G40" s="56">
        <f>G36+G37+G38+G39</f>
        <v>9082581</v>
      </c>
      <c r="H40" s="56">
        <f t="shared" si="0"/>
        <v>9082581</v>
      </c>
      <c r="I40" s="48"/>
      <c r="J40" s="48"/>
      <c r="K40" s="48"/>
      <c r="L40" s="48"/>
      <c r="M40" s="48"/>
    </row>
    <row r="41" spans="1:13" ht="15">
      <c r="A41" s="51" t="s">
        <v>86</v>
      </c>
      <c r="B41" s="43" t="s">
        <v>63</v>
      </c>
      <c r="C41" s="47" t="s">
        <v>215</v>
      </c>
      <c r="D41" s="47" t="s">
        <v>214</v>
      </c>
      <c r="E41" s="14" t="s">
        <v>69</v>
      </c>
      <c r="F41" s="14" t="s">
        <v>239</v>
      </c>
      <c r="G41" s="48">
        <v>462000</v>
      </c>
      <c r="H41" s="48">
        <f t="shared" si="0"/>
        <v>462000</v>
      </c>
      <c r="I41" s="48"/>
      <c r="J41" s="48"/>
      <c r="K41" s="48"/>
      <c r="L41" s="48"/>
      <c r="M41" s="48"/>
    </row>
    <row r="42" spans="1:13" ht="15" customHeight="1">
      <c r="A42" s="51" t="s">
        <v>86</v>
      </c>
      <c r="B42" s="43" t="s">
        <v>63</v>
      </c>
      <c r="C42" s="47" t="s">
        <v>215</v>
      </c>
      <c r="D42" s="47" t="s">
        <v>214</v>
      </c>
      <c r="E42" s="14" t="s">
        <v>64</v>
      </c>
      <c r="F42" s="14" t="s">
        <v>238</v>
      </c>
      <c r="G42" s="48">
        <v>45000</v>
      </c>
      <c r="H42" s="48">
        <f t="shared" si="0"/>
        <v>45000</v>
      </c>
      <c r="I42" s="48"/>
      <c r="J42" s="48"/>
      <c r="K42" s="48"/>
      <c r="L42" s="48"/>
      <c r="M42" s="48"/>
    </row>
    <row r="43" spans="1:13" ht="15">
      <c r="A43" s="51" t="s">
        <v>86</v>
      </c>
      <c r="B43" s="43" t="s">
        <v>63</v>
      </c>
      <c r="C43" s="47" t="s">
        <v>215</v>
      </c>
      <c r="D43" s="47" t="s">
        <v>214</v>
      </c>
      <c r="E43" s="14" t="s">
        <v>71</v>
      </c>
      <c r="F43" s="14" t="s">
        <v>238</v>
      </c>
      <c r="G43" s="48">
        <v>0</v>
      </c>
      <c r="H43" s="48">
        <f t="shared" si="0"/>
        <v>0</v>
      </c>
      <c r="I43" s="48"/>
      <c r="J43" s="48"/>
      <c r="K43" s="48"/>
      <c r="L43" s="48"/>
      <c r="M43" s="48"/>
    </row>
    <row r="44" spans="1:13" ht="15">
      <c r="A44" s="51" t="s">
        <v>86</v>
      </c>
      <c r="B44" s="43" t="s">
        <v>63</v>
      </c>
      <c r="C44" s="47" t="s">
        <v>215</v>
      </c>
      <c r="D44" s="47" t="s">
        <v>214</v>
      </c>
      <c r="E44" s="14" t="s">
        <v>65</v>
      </c>
      <c r="F44" s="14" t="s">
        <v>238</v>
      </c>
      <c r="G44" s="48">
        <v>1005000</v>
      </c>
      <c r="H44" s="48">
        <f t="shared" si="0"/>
        <v>1005000</v>
      </c>
      <c r="I44" s="48"/>
      <c r="J44" s="48"/>
      <c r="K44" s="48"/>
      <c r="L44" s="48"/>
      <c r="M44" s="48"/>
    </row>
    <row r="45" spans="1:13" ht="15">
      <c r="A45" s="51" t="s">
        <v>86</v>
      </c>
      <c r="B45" s="43" t="s">
        <v>63</v>
      </c>
      <c r="C45" s="47" t="s">
        <v>215</v>
      </c>
      <c r="D45" s="47" t="s">
        <v>214</v>
      </c>
      <c r="E45" s="14" t="s">
        <v>72</v>
      </c>
      <c r="F45" s="14" t="s">
        <v>238</v>
      </c>
      <c r="G45" s="48">
        <v>0</v>
      </c>
      <c r="H45" s="48">
        <f t="shared" si="0"/>
        <v>0</v>
      </c>
      <c r="I45" s="48"/>
      <c r="J45" s="48"/>
      <c r="K45" s="48"/>
      <c r="L45" s="48"/>
      <c r="M45" s="48"/>
    </row>
    <row r="46" spans="1:13" ht="15">
      <c r="A46" s="51" t="s">
        <v>86</v>
      </c>
      <c r="B46" s="43" t="s">
        <v>63</v>
      </c>
      <c r="C46" s="47" t="s">
        <v>215</v>
      </c>
      <c r="D46" s="47" t="s">
        <v>214</v>
      </c>
      <c r="E46" s="14" t="s">
        <v>66</v>
      </c>
      <c r="F46" s="14" t="s">
        <v>238</v>
      </c>
      <c r="G46" s="48">
        <v>460000</v>
      </c>
      <c r="H46" s="48">
        <f t="shared" si="0"/>
        <v>460000</v>
      </c>
      <c r="I46" s="48"/>
      <c r="J46" s="48"/>
      <c r="K46" s="48"/>
      <c r="L46" s="48"/>
      <c r="M46" s="48"/>
    </row>
    <row r="47" spans="1:13" ht="15">
      <c r="A47" s="51" t="s">
        <v>86</v>
      </c>
      <c r="B47" s="43" t="s">
        <v>63</v>
      </c>
      <c r="C47" s="47" t="s">
        <v>215</v>
      </c>
      <c r="D47" s="47" t="s">
        <v>214</v>
      </c>
      <c r="E47" s="14" t="s">
        <v>67</v>
      </c>
      <c r="F47" s="14" t="s">
        <v>238</v>
      </c>
      <c r="G47" s="48">
        <v>115000</v>
      </c>
      <c r="H47" s="48">
        <f t="shared" si="0"/>
        <v>115000</v>
      </c>
      <c r="I47" s="48"/>
      <c r="J47" s="48"/>
      <c r="K47" s="48"/>
      <c r="L47" s="48"/>
      <c r="M47" s="48"/>
    </row>
    <row r="48" spans="1:13" ht="15">
      <c r="A48" s="51" t="s">
        <v>86</v>
      </c>
      <c r="B48" s="43" t="s">
        <v>63</v>
      </c>
      <c r="C48" s="47" t="s">
        <v>215</v>
      </c>
      <c r="D48" s="47" t="s">
        <v>214</v>
      </c>
      <c r="E48" s="14" t="s">
        <v>73</v>
      </c>
      <c r="F48" s="14" t="s">
        <v>240</v>
      </c>
      <c r="G48" s="48">
        <v>155000</v>
      </c>
      <c r="H48" s="48">
        <f t="shared" si="0"/>
        <v>155000</v>
      </c>
      <c r="I48" s="48"/>
      <c r="J48" s="48"/>
      <c r="K48" s="48"/>
      <c r="L48" s="48"/>
      <c r="M48" s="48"/>
    </row>
    <row r="49" spans="1:13" ht="15">
      <c r="A49" s="51" t="s">
        <v>86</v>
      </c>
      <c r="B49" s="43" t="s">
        <v>63</v>
      </c>
      <c r="C49" s="47" t="s">
        <v>215</v>
      </c>
      <c r="D49" s="47" t="s">
        <v>214</v>
      </c>
      <c r="E49" s="14" t="s">
        <v>74</v>
      </c>
      <c r="F49" s="14" t="s">
        <v>238</v>
      </c>
      <c r="G49" s="48"/>
      <c r="H49" s="48">
        <f t="shared" si="0"/>
        <v>0</v>
      </c>
      <c r="I49" s="48"/>
      <c r="J49" s="48"/>
      <c r="K49" s="48"/>
      <c r="L49" s="48"/>
      <c r="M49" s="48"/>
    </row>
    <row r="50" spans="1:13" ht="11.25" customHeight="1">
      <c r="A50" s="51" t="s">
        <v>86</v>
      </c>
      <c r="B50" s="43" t="s">
        <v>218</v>
      </c>
      <c r="C50" s="47" t="s">
        <v>215</v>
      </c>
      <c r="D50" s="47" t="s">
        <v>214</v>
      </c>
      <c r="E50" s="14" t="s">
        <v>75</v>
      </c>
      <c r="F50" s="14" t="s">
        <v>238</v>
      </c>
      <c r="G50" s="48">
        <v>485000</v>
      </c>
      <c r="H50" s="48">
        <f t="shared" si="0"/>
        <v>485000</v>
      </c>
      <c r="I50" s="48"/>
      <c r="J50" s="48"/>
      <c r="K50" s="48"/>
      <c r="L50" s="48"/>
      <c r="M50" s="48"/>
    </row>
    <row r="51" spans="1:13" s="57" customFormat="1" ht="15">
      <c r="A51" s="51" t="s">
        <v>86</v>
      </c>
      <c r="B51" s="43" t="s">
        <v>63</v>
      </c>
      <c r="C51" s="47" t="s">
        <v>215</v>
      </c>
      <c r="D51" s="47" t="s">
        <v>214</v>
      </c>
      <c r="E51" s="14" t="s">
        <v>75</v>
      </c>
      <c r="F51" s="14" t="s">
        <v>238</v>
      </c>
      <c r="G51" s="48">
        <v>208700</v>
      </c>
      <c r="H51" s="48">
        <f t="shared" si="0"/>
        <v>208700</v>
      </c>
      <c r="I51" s="48"/>
      <c r="J51" s="48"/>
      <c r="K51" s="48"/>
      <c r="L51" s="48"/>
      <c r="M51" s="48"/>
    </row>
    <row r="52" spans="1:13" ht="14.25">
      <c r="A52" s="52"/>
      <c r="B52" s="53" t="s">
        <v>94</v>
      </c>
      <c r="C52" s="54"/>
      <c r="D52" s="55"/>
      <c r="E52" s="54"/>
      <c r="F52" s="54"/>
      <c r="G52" s="56">
        <f>G41+G42+G43+G44+G45+G46+G47+G48+G50+G51+G49</f>
        <v>2935700</v>
      </c>
      <c r="H52" s="56">
        <f t="shared" si="0"/>
        <v>2935700</v>
      </c>
      <c r="I52" s="56">
        <f>SUM(I36:I51)</f>
        <v>0</v>
      </c>
      <c r="J52" s="56">
        <f>SUM(J36:J51)</f>
        <v>0</v>
      </c>
      <c r="K52" s="56">
        <f>SUM(K36:K51)</f>
        <v>0</v>
      </c>
      <c r="L52" s="56">
        <f>SUM(L36:L51)</f>
        <v>0</v>
      </c>
      <c r="M52" s="56">
        <f>SUM(M36:M51)</f>
        <v>0</v>
      </c>
    </row>
    <row r="53" spans="1:13" ht="15">
      <c r="A53" s="51" t="s">
        <v>87</v>
      </c>
      <c r="B53" s="12" t="s">
        <v>83</v>
      </c>
      <c r="C53" s="47"/>
      <c r="D53" s="47"/>
      <c r="E53" s="47" t="s">
        <v>66</v>
      </c>
      <c r="F53" s="47" t="s">
        <v>238</v>
      </c>
      <c r="G53" s="48"/>
      <c r="H53" s="48"/>
      <c r="I53" s="48"/>
      <c r="J53" s="48"/>
      <c r="K53" s="48"/>
      <c r="L53" s="48"/>
      <c r="M53" s="48"/>
    </row>
    <row r="54" spans="1:13" ht="15">
      <c r="A54" s="51" t="s">
        <v>87</v>
      </c>
      <c r="B54" s="12" t="s">
        <v>83</v>
      </c>
      <c r="C54" s="47" t="s">
        <v>251</v>
      </c>
      <c r="D54" s="47" t="s">
        <v>253</v>
      </c>
      <c r="E54" s="47" t="s">
        <v>66</v>
      </c>
      <c r="F54" s="47" t="s">
        <v>238</v>
      </c>
      <c r="G54" s="48">
        <v>240517.04</v>
      </c>
      <c r="H54" s="48">
        <f>G54</f>
        <v>240517.04</v>
      </c>
      <c r="I54" s="48"/>
      <c r="J54" s="48"/>
      <c r="K54" s="48"/>
      <c r="L54" s="48"/>
      <c r="M54" s="48"/>
    </row>
    <row r="55" spans="1:13" ht="15">
      <c r="A55" s="51" t="s">
        <v>87</v>
      </c>
      <c r="B55" s="12" t="s">
        <v>83</v>
      </c>
      <c r="C55" s="47" t="s">
        <v>249</v>
      </c>
      <c r="D55" s="47" t="s">
        <v>247</v>
      </c>
      <c r="E55" s="47" t="s">
        <v>67</v>
      </c>
      <c r="F55" s="47" t="s">
        <v>238</v>
      </c>
      <c r="G55" s="48">
        <f>18828.03-9000</f>
        <v>9828.029999999999</v>
      </c>
      <c r="H55" s="48">
        <f>G55</f>
        <v>9828.029999999999</v>
      </c>
      <c r="I55" s="48"/>
      <c r="J55" s="48"/>
      <c r="K55" s="48"/>
      <c r="L55" s="48"/>
      <c r="M55" s="48"/>
    </row>
    <row r="56" spans="1:13" ht="15">
      <c r="A56" s="51" t="s">
        <v>87</v>
      </c>
      <c r="B56" s="12" t="s">
        <v>83</v>
      </c>
      <c r="C56" s="47" t="s">
        <v>251</v>
      </c>
      <c r="D56" s="47" t="s">
        <v>252</v>
      </c>
      <c r="E56" s="47" t="s">
        <v>66</v>
      </c>
      <c r="F56" s="47" t="s">
        <v>238</v>
      </c>
      <c r="G56" s="48">
        <v>4317.62</v>
      </c>
      <c r="H56" s="48">
        <f>G56</f>
        <v>4317.62</v>
      </c>
      <c r="I56" s="48"/>
      <c r="J56" s="48"/>
      <c r="K56" s="48"/>
      <c r="L56" s="48"/>
      <c r="M56" s="48"/>
    </row>
    <row r="57" spans="1:13" s="57" customFormat="1" ht="15">
      <c r="A57" s="51" t="s">
        <v>87</v>
      </c>
      <c r="B57" s="12" t="s">
        <v>83</v>
      </c>
      <c r="C57" s="47"/>
      <c r="D57" s="47"/>
      <c r="E57" s="47" t="s">
        <v>75</v>
      </c>
      <c r="F57" s="47" t="s">
        <v>238</v>
      </c>
      <c r="G57" s="48"/>
      <c r="H57" s="48"/>
      <c r="I57" s="48"/>
      <c r="J57" s="48"/>
      <c r="K57" s="48"/>
      <c r="L57" s="48"/>
      <c r="M57" s="48"/>
    </row>
    <row r="58" spans="1:13" s="57" customFormat="1" ht="14.25">
      <c r="A58" s="52"/>
      <c r="B58" s="53" t="s">
        <v>94</v>
      </c>
      <c r="C58" s="54"/>
      <c r="D58" s="55"/>
      <c r="E58" s="54"/>
      <c r="F58" s="54"/>
      <c r="G58" s="56">
        <f>SUM(G53:G57)</f>
        <v>254662.69</v>
      </c>
      <c r="H58" s="56">
        <f aca="true" t="shared" si="1" ref="H58:M58">SUM(H53:H57)</f>
        <v>254662.69</v>
      </c>
      <c r="I58" s="56">
        <f t="shared" si="1"/>
        <v>0</v>
      </c>
      <c r="J58" s="56">
        <f t="shared" si="1"/>
        <v>0</v>
      </c>
      <c r="K58" s="56">
        <f t="shared" si="1"/>
        <v>0</v>
      </c>
      <c r="L58" s="56">
        <f t="shared" si="1"/>
        <v>0</v>
      </c>
      <c r="M58" s="56">
        <f t="shared" si="1"/>
        <v>0</v>
      </c>
    </row>
    <row r="59" spans="1:13" s="57" customFormat="1" ht="15">
      <c r="A59" s="51" t="s">
        <v>88</v>
      </c>
      <c r="B59" s="43" t="s">
        <v>219</v>
      </c>
      <c r="C59" s="47" t="s">
        <v>205</v>
      </c>
      <c r="D59" s="14" t="s">
        <v>95</v>
      </c>
      <c r="E59" s="47" t="s">
        <v>68</v>
      </c>
      <c r="F59" s="47" t="s">
        <v>236</v>
      </c>
      <c r="G59" s="48"/>
      <c r="H59" s="48"/>
      <c r="I59" s="48"/>
      <c r="J59" s="48"/>
      <c r="K59" s="48"/>
      <c r="L59" s="48"/>
      <c r="M59" s="48"/>
    </row>
    <row r="60" spans="1:13" s="57" customFormat="1" ht="15">
      <c r="A60" s="51" t="s">
        <v>88</v>
      </c>
      <c r="B60" s="43" t="s">
        <v>219</v>
      </c>
      <c r="C60" s="47" t="s">
        <v>205</v>
      </c>
      <c r="D60" s="14" t="s">
        <v>95</v>
      </c>
      <c r="E60" s="47" t="s">
        <v>69</v>
      </c>
      <c r="F60" s="47" t="s">
        <v>239</v>
      </c>
      <c r="G60" s="48"/>
      <c r="H60" s="48"/>
      <c r="I60" s="48"/>
      <c r="J60" s="48"/>
      <c r="K60" s="48"/>
      <c r="L60" s="48"/>
      <c r="M60" s="48"/>
    </row>
    <row r="61" spans="1:13" s="57" customFormat="1" ht="15">
      <c r="A61" s="51" t="s">
        <v>88</v>
      </c>
      <c r="B61" s="43" t="s">
        <v>219</v>
      </c>
      <c r="C61" s="47" t="s">
        <v>205</v>
      </c>
      <c r="D61" s="14" t="s">
        <v>95</v>
      </c>
      <c r="E61" s="47" t="s">
        <v>70</v>
      </c>
      <c r="F61" s="47" t="s">
        <v>237</v>
      </c>
      <c r="G61" s="48"/>
      <c r="H61" s="48"/>
      <c r="I61" s="48"/>
      <c r="J61" s="48"/>
      <c r="K61" s="48"/>
      <c r="L61" s="48"/>
      <c r="M61" s="48"/>
    </row>
    <row r="62" spans="1:13" s="57" customFormat="1" ht="15">
      <c r="A62" s="51" t="s">
        <v>88</v>
      </c>
      <c r="B62" s="43" t="s">
        <v>219</v>
      </c>
      <c r="C62" s="47" t="s">
        <v>205</v>
      </c>
      <c r="D62" s="14" t="s">
        <v>95</v>
      </c>
      <c r="E62" s="47" t="s">
        <v>64</v>
      </c>
      <c r="F62" s="47" t="s">
        <v>238</v>
      </c>
      <c r="G62" s="48"/>
      <c r="H62" s="48"/>
      <c r="I62" s="48"/>
      <c r="J62" s="48"/>
      <c r="K62" s="48"/>
      <c r="L62" s="48"/>
      <c r="M62" s="48"/>
    </row>
    <row r="63" spans="1:13" s="57" customFormat="1" ht="15">
      <c r="A63" s="51" t="s">
        <v>88</v>
      </c>
      <c r="B63" s="43" t="s">
        <v>219</v>
      </c>
      <c r="C63" s="47" t="s">
        <v>205</v>
      </c>
      <c r="D63" s="14" t="s">
        <v>95</v>
      </c>
      <c r="E63" s="47" t="s">
        <v>71</v>
      </c>
      <c r="F63" s="47" t="s">
        <v>238</v>
      </c>
      <c r="G63" s="48"/>
      <c r="H63" s="48"/>
      <c r="I63" s="48"/>
      <c r="J63" s="48"/>
      <c r="K63" s="48"/>
      <c r="L63" s="48"/>
      <c r="M63" s="48"/>
    </row>
    <row r="64" spans="1:13" s="57" customFormat="1" ht="15">
      <c r="A64" s="51" t="s">
        <v>88</v>
      </c>
      <c r="B64" s="43" t="s">
        <v>219</v>
      </c>
      <c r="C64" s="47" t="s">
        <v>205</v>
      </c>
      <c r="D64" s="14" t="s">
        <v>95</v>
      </c>
      <c r="E64" s="47" t="s">
        <v>65</v>
      </c>
      <c r="F64" s="47" t="s">
        <v>238</v>
      </c>
      <c r="G64" s="48"/>
      <c r="H64" s="48"/>
      <c r="I64" s="48"/>
      <c r="J64" s="48"/>
      <c r="K64" s="48"/>
      <c r="L64" s="48"/>
      <c r="M64" s="48"/>
    </row>
    <row r="65" spans="1:13" s="57" customFormat="1" ht="15">
      <c r="A65" s="51" t="s">
        <v>88</v>
      </c>
      <c r="B65" s="43" t="s">
        <v>219</v>
      </c>
      <c r="C65" s="47" t="s">
        <v>205</v>
      </c>
      <c r="D65" s="14" t="s">
        <v>95</v>
      </c>
      <c r="E65" s="47" t="s">
        <v>72</v>
      </c>
      <c r="F65" s="47" t="s">
        <v>238</v>
      </c>
      <c r="G65" s="48"/>
      <c r="H65" s="48"/>
      <c r="I65" s="48"/>
      <c r="J65" s="48"/>
      <c r="K65" s="48"/>
      <c r="L65" s="48"/>
      <c r="M65" s="48"/>
    </row>
    <row r="66" spans="1:13" s="57" customFormat="1" ht="15">
      <c r="A66" s="51" t="s">
        <v>88</v>
      </c>
      <c r="B66" s="43" t="s">
        <v>219</v>
      </c>
      <c r="C66" s="47" t="s">
        <v>205</v>
      </c>
      <c r="D66" s="14" t="s">
        <v>95</v>
      </c>
      <c r="E66" s="47" t="s">
        <v>66</v>
      </c>
      <c r="F66" s="47" t="s">
        <v>238</v>
      </c>
      <c r="G66" s="48"/>
      <c r="H66" s="48"/>
      <c r="I66" s="48"/>
      <c r="J66" s="48"/>
      <c r="K66" s="48"/>
      <c r="L66" s="48"/>
      <c r="M66" s="48"/>
    </row>
    <row r="67" spans="1:13" s="57" customFormat="1" ht="15">
      <c r="A67" s="51" t="s">
        <v>88</v>
      </c>
      <c r="B67" s="43" t="s">
        <v>219</v>
      </c>
      <c r="C67" s="47" t="s">
        <v>205</v>
      </c>
      <c r="D67" s="14" t="s">
        <v>95</v>
      </c>
      <c r="E67" s="47" t="s">
        <v>67</v>
      </c>
      <c r="F67" s="47" t="s">
        <v>238</v>
      </c>
      <c r="G67" s="48"/>
      <c r="H67" s="48"/>
      <c r="I67" s="48"/>
      <c r="J67" s="48"/>
      <c r="K67" s="48"/>
      <c r="L67" s="48"/>
      <c r="M67" s="48"/>
    </row>
    <row r="68" spans="1:13" s="57" customFormat="1" ht="15">
      <c r="A68" s="51" t="s">
        <v>88</v>
      </c>
      <c r="B68" s="43" t="s">
        <v>219</v>
      </c>
      <c r="C68" s="47" t="s">
        <v>205</v>
      </c>
      <c r="D68" s="14" t="s">
        <v>95</v>
      </c>
      <c r="E68" s="47" t="s">
        <v>73</v>
      </c>
      <c r="F68" s="47" t="s">
        <v>238</v>
      </c>
      <c r="G68" s="48"/>
      <c r="H68" s="48"/>
      <c r="I68" s="48"/>
      <c r="J68" s="48"/>
      <c r="K68" s="48"/>
      <c r="L68" s="48"/>
      <c r="M68" s="48"/>
    </row>
    <row r="69" spans="1:13" s="57" customFormat="1" ht="15">
      <c r="A69" s="51" t="s">
        <v>88</v>
      </c>
      <c r="B69" s="43" t="s">
        <v>219</v>
      </c>
      <c r="C69" s="47" t="s">
        <v>205</v>
      </c>
      <c r="D69" s="14" t="s">
        <v>95</v>
      </c>
      <c r="E69" s="47" t="s">
        <v>74</v>
      </c>
      <c r="F69" s="47" t="s">
        <v>238</v>
      </c>
      <c r="G69" s="48"/>
      <c r="H69" s="48"/>
      <c r="I69" s="48"/>
      <c r="J69" s="48"/>
      <c r="K69" s="48"/>
      <c r="L69" s="48"/>
      <c r="M69" s="48"/>
    </row>
    <row r="70" spans="1:13" s="57" customFormat="1" ht="15">
      <c r="A70" s="51" t="s">
        <v>88</v>
      </c>
      <c r="B70" s="43" t="s">
        <v>219</v>
      </c>
      <c r="C70" s="47" t="s">
        <v>205</v>
      </c>
      <c r="D70" s="14" t="s">
        <v>95</v>
      </c>
      <c r="E70" s="47" t="s">
        <v>75</v>
      </c>
      <c r="F70" s="47" t="s">
        <v>238</v>
      </c>
      <c r="G70" s="48"/>
      <c r="H70" s="48"/>
      <c r="I70" s="48"/>
      <c r="J70" s="48"/>
      <c r="K70" s="48"/>
      <c r="L70" s="48"/>
      <c r="M70" s="48"/>
    </row>
    <row r="71" spans="1:13" s="57" customFormat="1" ht="14.25">
      <c r="A71" s="52"/>
      <c r="B71" s="53" t="s">
        <v>94</v>
      </c>
      <c r="C71" s="54"/>
      <c r="D71" s="55"/>
      <c r="E71" s="54"/>
      <c r="F71" s="54"/>
      <c r="G71" s="56">
        <f>SUM(G59:G70)</f>
        <v>0</v>
      </c>
      <c r="H71" s="56">
        <f aca="true" t="shared" si="2" ref="H71:M71">SUM(H59:H70)</f>
        <v>0</v>
      </c>
      <c r="I71" s="56">
        <f t="shared" si="2"/>
        <v>0</v>
      </c>
      <c r="J71" s="56">
        <f t="shared" si="2"/>
        <v>0</v>
      </c>
      <c r="K71" s="56">
        <f t="shared" si="2"/>
        <v>0</v>
      </c>
      <c r="L71" s="56">
        <f t="shared" si="2"/>
        <v>0</v>
      </c>
      <c r="M71" s="56">
        <f t="shared" si="2"/>
        <v>0</v>
      </c>
    </row>
    <row r="72" spans="1:13" s="57" customFormat="1" ht="15">
      <c r="A72" s="51" t="s">
        <v>89</v>
      </c>
      <c r="B72" s="43" t="s">
        <v>144</v>
      </c>
      <c r="C72" s="47" t="s">
        <v>206</v>
      </c>
      <c r="D72" s="14" t="s">
        <v>95</v>
      </c>
      <c r="E72" s="47" t="s">
        <v>67</v>
      </c>
      <c r="F72" s="47" t="s">
        <v>238</v>
      </c>
      <c r="G72" s="48"/>
      <c r="H72" s="48"/>
      <c r="I72" s="48"/>
      <c r="J72" s="48"/>
      <c r="K72" s="48"/>
      <c r="L72" s="48"/>
      <c r="M72" s="48"/>
    </row>
    <row r="73" spans="1:13" s="57" customFormat="1" ht="15">
      <c r="A73" s="51" t="s">
        <v>89</v>
      </c>
      <c r="B73" s="43" t="s">
        <v>144</v>
      </c>
      <c r="C73" s="47" t="s">
        <v>206</v>
      </c>
      <c r="D73" s="14" t="s">
        <v>232</v>
      </c>
      <c r="E73" s="47" t="s">
        <v>75</v>
      </c>
      <c r="F73" s="47" t="s">
        <v>238</v>
      </c>
      <c r="G73" s="48">
        <v>3574000</v>
      </c>
      <c r="H73" s="48"/>
      <c r="I73" s="48"/>
      <c r="J73" s="48"/>
      <c r="K73" s="48"/>
      <c r="L73" s="48"/>
      <c r="M73" s="48"/>
    </row>
    <row r="74" spans="1:13" s="57" customFormat="1" ht="14.25">
      <c r="A74" s="52"/>
      <c r="B74" s="53" t="s">
        <v>94</v>
      </c>
      <c r="C74" s="54"/>
      <c r="D74" s="55"/>
      <c r="E74" s="54"/>
      <c r="F74" s="54"/>
      <c r="G74" s="56">
        <f>G72+G73</f>
        <v>3574000</v>
      </c>
      <c r="H74" s="56"/>
      <c r="I74" s="56">
        <f>I72</f>
        <v>0</v>
      </c>
      <c r="J74" s="56">
        <f>J72</f>
        <v>0</v>
      </c>
      <c r="K74" s="56">
        <f>K72</f>
        <v>0</v>
      </c>
      <c r="L74" s="56">
        <f>L72</f>
        <v>0</v>
      </c>
      <c r="M74" s="56">
        <f>M72</f>
        <v>0</v>
      </c>
    </row>
    <row r="75" spans="1:13" s="57" customFormat="1" ht="15" customHeight="1">
      <c r="A75" s="51" t="s">
        <v>90</v>
      </c>
      <c r="B75" s="43" t="s">
        <v>59</v>
      </c>
      <c r="C75" s="47" t="s">
        <v>210</v>
      </c>
      <c r="D75" s="14" t="s">
        <v>232</v>
      </c>
      <c r="E75" s="47" t="s">
        <v>69</v>
      </c>
      <c r="F75" s="47" t="s">
        <v>239</v>
      </c>
      <c r="G75" s="48"/>
      <c r="H75" s="48"/>
      <c r="I75" s="48"/>
      <c r="J75" s="48"/>
      <c r="K75" s="48"/>
      <c r="L75" s="48"/>
      <c r="M75" s="48"/>
    </row>
    <row r="76" spans="1:13" s="57" customFormat="1" ht="16.5" customHeight="1">
      <c r="A76" s="51" t="s">
        <v>90</v>
      </c>
      <c r="B76" s="43" t="s">
        <v>59</v>
      </c>
      <c r="C76" s="47" t="s">
        <v>210</v>
      </c>
      <c r="D76" s="14" t="s">
        <v>232</v>
      </c>
      <c r="E76" s="47" t="s">
        <v>64</v>
      </c>
      <c r="F76" s="47" t="s">
        <v>238</v>
      </c>
      <c r="G76" s="48"/>
      <c r="H76" s="48"/>
      <c r="I76" s="48"/>
      <c r="J76" s="48"/>
      <c r="K76" s="48"/>
      <c r="L76" s="48"/>
      <c r="M76" s="48"/>
    </row>
    <row r="77" spans="1:13" s="57" customFormat="1" ht="15" customHeight="1">
      <c r="A77" s="51" t="s">
        <v>90</v>
      </c>
      <c r="B77" s="43" t="s">
        <v>59</v>
      </c>
      <c r="C77" s="47" t="s">
        <v>210</v>
      </c>
      <c r="D77" s="14" t="s">
        <v>232</v>
      </c>
      <c r="E77" s="47" t="s">
        <v>71</v>
      </c>
      <c r="F77" s="47" t="s">
        <v>238</v>
      </c>
      <c r="G77" s="48"/>
      <c r="H77" s="48"/>
      <c r="I77" s="48"/>
      <c r="J77" s="48"/>
      <c r="K77" s="48"/>
      <c r="L77" s="48"/>
      <c r="M77" s="48"/>
    </row>
    <row r="78" spans="1:13" s="57" customFormat="1" ht="15" customHeight="1">
      <c r="A78" s="51" t="s">
        <v>90</v>
      </c>
      <c r="B78" s="43" t="s">
        <v>59</v>
      </c>
      <c r="C78" s="47" t="s">
        <v>210</v>
      </c>
      <c r="D78" s="14" t="s">
        <v>232</v>
      </c>
      <c r="E78" s="47" t="s">
        <v>65</v>
      </c>
      <c r="F78" s="47" t="s">
        <v>238</v>
      </c>
      <c r="G78" s="48"/>
      <c r="H78" s="48"/>
      <c r="I78" s="48"/>
      <c r="J78" s="48"/>
      <c r="K78" s="48"/>
      <c r="L78" s="48"/>
      <c r="M78" s="48"/>
    </row>
    <row r="79" spans="1:13" s="57" customFormat="1" ht="12" customHeight="1">
      <c r="A79" s="51" t="s">
        <v>90</v>
      </c>
      <c r="B79" s="43" t="s">
        <v>59</v>
      </c>
      <c r="C79" s="47" t="s">
        <v>210</v>
      </c>
      <c r="D79" s="14" t="s">
        <v>232</v>
      </c>
      <c r="E79" s="47" t="s">
        <v>72</v>
      </c>
      <c r="F79" s="47" t="s">
        <v>238</v>
      </c>
      <c r="G79" s="48"/>
      <c r="H79" s="48"/>
      <c r="I79" s="48"/>
      <c r="J79" s="48"/>
      <c r="K79" s="48"/>
      <c r="L79" s="48"/>
      <c r="M79" s="48"/>
    </row>
    <row r="80" spans="1:13" s="57" customFormat="1" ht="14.25" customHeight="1">
      <c r="A80" s="51" t="s">
        <v>90</v>
      </c>
      <c r="B80" s="43" t="s">
        <v>59</v>
      </c>
      <c r="C80" s="47" t="s">
        <v>210</v>
      </c>
      <c r="D80" s="14" t="s">
        <v>232</v>
      </c>
      <c r="E80" s="47" t="s">
        <v>66</v>
      </c>
      <c r="F80" s="47" t="s">
        <v>238</v>
      </c>
      <c r="G80" s="48"/>
      <c r="H80" s="48"/>
      <c r="I80" s="48"/>
      <c r="J80" s="48"/>
      <c r="K80" s="48"/>
      <c r="L80" s="48"/>
      <c r="M80" s="48"/>
    </row>
    <row r="81" spans="1:13" s="57" customFormat="1" ht="15" customHeight="1">
      <c r="A81" s="51" t="s">
        <v>90</v>
      </c>
      <c r="B81" s="43" t="s">
        <v>59</v>
      </c>
      <c r="C81" s="47" t="s">
        <v>210</v>
      </c>
      <c r="D81" s="14" t="s">
        <v>232</v>
      </c>
      <c r="E81" s="47" t="s">
        <v>67</v>
      </c>
      <c r="F81" s="47" t="s">
        <v>238</v>
      </c>
      <c r="G81" s="48"/>
      <c r="H81" s="48"/>
      <c r="I81" s="48"/>
      <c r="J81" s="48"/>
      <c r="K81" s="48"/>
      <c r="L81" s="48"/>
      <c r="M81" s="48"/>
    </row>
    <row r="82" spans="1:13" s="57" customFormat="1" ht="13.5" customHeight="1">
      <c r="A82" s="51" t="s">
        <v>90</v>
      </c>
      <c r="B82" s="43" t="s">
        <v>59</v>
      </c>
      <c r="C82" s="47" t="s">
        <v>210</v>
      </c>
      <c r="D82" s="14" t="s">
        <v>232</v>
      </c>
      <c r="E82" s="47" t="s">
        <v>73</v>
      </c>
      <c r="F82" s="47" t="s">
        <v>241</v>
      </c>
      <c r="G82" s="48"/>
      <c r="H82" s="48"/>
      <c r="I82" s="48"/>
      <c r="J82" s="48"/>
      <c r="K82" s="48"/>
      <c r="L82" s="48"/>
      <c r="M82" s="48"/>
    </row>
    <row r="83" spans="1:13" s="57" customFormat="1" ht="13.5" customHeight="1">
      <c r="A83" s="51" t="s">
        <v>90</v>
      </c>
      <c r="B83" s="43" t="s">
        <v>59</v>
      </c>
      <c r="C83" s="47" t="s">
        <v>210</v>
      </c>
      <c r="D83" s="14" t="s">
        <v>232</v>
      </c>
      <c r="E83" s="47" t="s">
        <v>74</v>
      </c>
      <c r="F83" s="47" t="s">
        <v>238</v>
      </c>
      <c r="G83" s="48"/>
      <c r="H83" s="48"/>
      <c r="I83" s="48"/>
      <c r="J83" s="48"/>
      <c r="K83" s="48"/>
      <c r="L83" s="48"/>
      <c r="M83" s="48"/>
    </row>
    <row r="84" spans="1:13" s="57" customFormat="1" ht="15" customHeight="1">
      <c r="A84" s="51" t="s">
        <v>90</v>
      </c>
      <c r="B84" s="43" t="s">
        <v>59</v>
      </c>
      <c r="C84" s="47" t="s">
        <v>210</v>
      </c>
      <c r="D84" s="14" t="s">
        <v>232</v>
      </c>
      <c r="E84" s="47" t="s">
        <v>75</v>
      </c>
      <c r="F84" s="47" t="s">
        <v>238</v>
      </c>
      <c r="G84" s="48">
        <v>35519.88</v>
      </c>
      <c r="H84" s="48"/>
      <c r="I84" s="48"/>
      <c r="J84" s="48"/>
      <c r="K84" s="48"/>
      <c r="L84" s="48">
        <f>G84</f>
        <v>35519.88</v>
      </c>
      <c r="M84" s="48"/>
    </row>
    <row r="85" spans="1:13" s="57" customFormat="1" ht="14.25">
      <c r="A85" s="52"/>
      <c r="B85" s="53" t="s">
        <v>94</v>
      </c>
      <c r="C85" s="54"/>
      <c r="D85" s="55"/>
      <c r="E85" s="54"/>
      <c r="F85" s="54"/>
      <c r="G85" s="56">
        <f aca="true" t="shared" si="3" ref="G85:M85">SUM(G75:G84)</f>
        <v>35519.88</v>
      </c>
      <c r="H85" s="56">
        <f t="shared" si="3"/>
        <v>0</v>
      </c>
      <c r="I85" s="56">
        <f t="shared" si="3"/>
        <v>0</v>
      </c>
      <c r="J85" s="56">
        <f t="shared" si="3"/>
        <v>0</v>
      </c>
      <c r="K85" s="56">
        <f t="shared" si="3"/>
        <v>0</v>
      </c>
      <c r="L85" s="56">
        <f t="shared" si="3"/>
        <v>35519.88</v>
      </c>
      <c r="M85" s="56">
        <f t="shared" si="3"/>
        <v>0</v>
      </c>
    </row>
    <row r="86" spans="1:13" s="57" customFormat="1" ht="15">
      <c r="A86" s="51" t="s">
        <v>136</v>
      </c>
      <c r="B86" s="43" t="s">
        <v>62</v>
      </c>
      <c r="C86" s="47" t="s">
        <v>211</v>
      </c>
      <c r="D86" s="14" t="s">
        <v>95</v>
      </c>
      <c r="E86" s="47" t="s">
        <v>68</v>
      </c>
      <c r="F86" s="47" t="s">
        <v>236</v>
      </c>
      <c r="G86" s="48"/>
      <c r="H86" s="48"/>
      <c r="I86" s="48"/>
      <c r="J86" s="48"/>
      <c r="K86" s="48"/>
      <c r="L86" s="48"/>
      <c r="M86" s="48"/>
    </row>
    <row r="87" spans="1:13" s="57" customFormat="1" ht="15">
      <c r="A87" s="51" t="s">
        <v>136</v>
      </c>
      <c r="B87" s="43" t="s">
        <v>62</v>
      </c>
      <c r="C87" s="47" t="s">
        <v>211</v>
      </c>
      <c r="D87" s="14" t="s">
        <v>95</v>
      </c>
      <c r="E87" s="47" t="s">
        <v>69</v>
      </c>
      <c r="F87" s="47" t="s">
        <v>239</v>
      </c>
      <c r="G87" s="48"/>
      <c r="H87" s="48"/>
      <c r="I87" s="48"/>
      <c r="J87" s="48"/>
      <c r="K87" s="48"/>
      <c r="L87" s="48"/>
      <c r="M87" s="48"/>
    </row>
    <row r="88" spans="1:13" s="57" customFormat="1" ht="15">
      <c r="A88" s="51" t="s">
        <v>136</v>
      </c>
      <c r="B88" s="43" t="s">
        <v>62</v>
      </c>
      <c r="C88" s="47" t="s">
        <v>211</v>
      </c>
      <c r="D88" s="14" t="s">
        <v>95</v>
      </c>
      <c r="E88" s="47" t="s">
        <v>70</v>
      </c>
      <c r="F88" s="47" t="s">
        <v>237</v>
      </c>
      <c r="G88" s="48"/>
      <c r="H88" s="48"/>
      <c r="I88" s="48"/>
      <c r="J88" s="48"/>
      <c r="K88" s="48"/>
      <c r="L88" s="48"/>
      <c r="M88" s="48"/>
    </row>
    <row r="89" spans="1:13" s="57" customFormat="1" ht="15">
      <c r="A89" s="51" t="s">
        <v>136</v>
      </c>
      <c r="B89" s="43" t="s">
        <v>62</v>
      </c>
      <c r="C89" s="47" t="s">
        <v>211</v>
      </c>
      <c r="D89" s="14" t="s">
        <v>95</v>
      </c>
      <c r="E89" s="47" t="s">
        <v>64</v>
      </c>
      <c r="F89" s="47" t="s">
        <v>238</v>
      </c>
      <c r="G89" s="48"/>
      <c r="H89" s="48"/>
      <c r="I89" s="48"/>
      <c r="J89" s="48"/>
      <c r="K89" s="48"/>
      <c r="L89" s="48"/>
      <c r="M89" s="48"/>
    </row>
    <row r="90" spans="1:13" s="57" customFormat="1" ht="15">
      <c r="A90" s="51" t="s">
        <v>136</v>
      </c>
      <c r="B90" s="43" t="s">
        <v>62</v>
      </c>
      <c r="C90" s="47" t="s">
        <v>211</v>
      </c>
      <c r="D90" s="14" t="s">
        <v>95</v>
      </c>
      <c r="E90" s="47" t="s">
        <v>71</v>
      </c>
      <c r="F90" s="47" t="s">
        <v>238</v>
      </c>
      <c r="G90" s="48"/>
      <c r="H90" s="48"/>
      <c r="I90" s="48"/>
      <c r="J90" s="48"/>
      <c r="K90" s="48"/>
      <c r="L90" s="48"/>
      <c r="M90" s="48"/>
    </row>
    <row r="91" spans="1:13" s="57" customFormat="1" ht="15">
      <c r="A91" s="51" t="s">
        <v>136</v>
      </c>
      <c r="B91" s="43" t="s">
        <v>62</v>
      </c>
      <c r="C91" s="47" t="s">
        <v>211</v>
      </c>
      <c r="D91" s="14" t="s">
        <v>95</v>
      </c>
      <c r="E91" s="47" t="s">
        <v>65</v>
      </c>
      <c r="F91" s="47" t="s">
        <v>238</v>
      </c>
      <c r="G91" s="48"/>
      <c r="H91" s="48"/>
      <c r="I91" s="48"/>
      <c r="J91" s="48"/>
      <c r="K91" s="48"/>
      <c r="L91" s="48"/>
      <c r="M91" s="48"/>
    </row>
    <row r="92" spans="1:13" s="57" customFormat="1" ht="15">
      <c r="A92" s="51" t="s">
        <v>136</v>
      </c>
      <c r="B92" s="43" t="s">
        <v>62</v>
      </c>
      <c r="C92" s="47" t="s">
        <v>211</v>
      </c>
      <c r="D92" s="14" t="s">
        <v>95</v>
      </c>
      <c r="E92" s="47" t="s">
        <v>72</v>
      </c>
      <c r="F92" s="47" t="s">
        <v>238</v>
      </c>
      <c r="G92" s="48"/>
      <c r="H92" s="48"/>
      <c r="I92" s="48"/>
      <c r="J92" s="48"/>
      <c r="K92" s="48"/>
      <c r="L92" s="48"/>
      <c r="M92" s="48"/>
    </row>
    <row r="93" spans="1:13" s="57" customFormat="1" ht="15">
      <c r="A93" s="51" t="s">
        <v>136</v>
      </c>
      <c r="B93" s="43" t="s">
        <v>62</v>
      </c>
      <c r="C93" s="47" t="s">
        <v>211</v>
      </c>
      <c r="D93" s="14" t="s">
        <v>95</v>
      </c>
      <c r="E93" s="47" t="s">
        <v>66</v>
      </c>
      <c r="F93" s="47" t="s">
        <v>238</v>
      </c>
      <c r="G93" s="48"/>
      <c r="H93" s="48"/>
      <c r="I93" s="48"/>
      <c r="J93" s="48"/>
      <c r="K93" s="48"/>
      <c r="L93" s="48"/>
      <c r="M93" s="48"/>
    </row>
    <row r="94" spans="1:13" s="57" customFormat="1" ht="15">
      <c r="A94" s="51" t="s">
        <v>136</v>
      </c>
      <c r="B94" s="43" t="s">
        <v>62</v>
      </c>
      <c r="C94" s="47" t="s">
        <v>211</v>
      </c>
      <c r="D94" s="14" t="s">
        <v>95</v>
      </c>
      <c r="E94" s="47" t="s">
        <v>67</v>
      </c>
      <c r="F94" s="47" t="s">
        <v>238</v>
      </c>
      <c r="G94" s="48"/>
      <c r="H94" s="48"/>
      <c r="I94" s="48"/>
      <c r="J94" s="48"/>
      <c r="K94" s="48"/>
      <c r="L94" s="48"/>
      <c r="M94" s="48"/>
    </row>
    <row r="95" spans="1:13" s="57" customFormat="1" ht="15">
      <c r="A95" s="51" t="s">
        <v>136</v>
      </c>
      <c r="B95" s="43" t="s">
        <v>62</v>
      </c>
      <c r="C95" s="47" t="s">
        <v>211</v>
      </c>
      <c r="D95" s="14" t="s">
        <v>95</v>
      </c>
      <c r="E95" s="47" t="s">
        <v>73</v>
      </c>
      <c r="F95" s="47" t="s">
        <v>238</v>
      </c>
      <c r="G95" s="48"/>
      <c r="H95" s="48"/>
      <c r="I95" s="48"/>
      <c r="J95" s="48"/>
      <c r="K95" s="48"/>
      <c r="L95" s="48"/>
      <c r="M95" s="48"/>
    </row>
    <row r="96" spans="1:13" s="57" customFormat="1" ht="15">
      <c r="A96" s="51" t="s">
        <v>136</v>
      </c>
      <c r="B96" s="43" t="s">
        <v>62</v>
      </c>
      <c r="C96" s="47" t="s">
        <v>211</v>
      </c>
      <c r="D96" s="14" t="s">
        <v>95</v>
      </c>
      <c r="E96" s="47" t="s">
        <v>74</v>
      </c>
      <c r="F96" s="47" t="s">
        <v>238</v>
      </c>
      <c r="G96" s="48"/>
      <c r="H96" s="48"/>
      <c r="I96" s="48"/>
      <c r="J96" s="48"/>
      <c r="K96" s="48"/>
      <c r="L96" s="48"/>
      <c r="M96" s="48"/>
    </row>
    <row r="97" spans="1:13" s="57" customFormat="1" ht="15">
      <c r="A97" s="51" t="s">
        <v>136</v>
      </c>
      <c r="B97" s="43" t="s">
        <v>62</v>
      </c>
      <c r="C97" s="47" t="s">
        <v>211</v>
      </c>
      <c r="D97" s="14" t="s">
        <v>95</v>
      </c>
      <c r="E97" s="47" t="s">
        <v>75</v>
      </c>
      <c r="F97" s="47" t="s">
        <v>238</v>
      </c>
      <c r="G97" s="48"/>
      <c r="H97" s="48"/>
      <c r="I97" s="48"/>
      <c r="J97" s="48"/>
      <c r="K97" s="48"/>
      <c r="L97" s="48"/>
      <c r="M97" s="48"/>
    </row>
    <row r="98" spans="1:13" s="57" customFormat="1" ht="14.25">
      <c r="A98" s="52"/>
      <c r="B98" s="53" t="s">
        <v>94</v>
      </c>
      <c r="C98" s="54"/>
      <c r="D98" s="55"/>
      <c r="E98" s="54"/>
      <c r="F98" s="54"/>
      <c r="G98" s="56">
        <f aca="true" t="shared" si="4" ref="G98:M98">SUM(G86:G97)</f>
        <v>0</v>
      </c>
      <c r="H98" s="56">
        <f t="shared" si="4"/>
        <v>0</v>
      </c>
      <c r="I98" s="56">
        <f t="shared" si="4"/>
        <v>0</v>
      </c>
      <c r="J98" s="56">
        <f t="shared" si="4"/>
        <v>0</v>
      </c>
      <c r="K98" s="56">
        <f t="shared" si="4"/>
        <v>0</v>
      </c>
      <c r="L98" s="56">
        <f t="shared" si="4"/>
        <v>0</v>
      </c>
      <c r="M98" s="56">
        <f t="shared" si="4"/>
        <v>0</v>
      </c>
    </row>
    <row r="99" spans="1:13" s="57" customFormat="1" ht="38.25">
      <c r="A99" s="51" t="s">
        <v>137</v>
      </c>
      <c r="B99" s="43" t="s">
        <v>57</v>
      </c>
      <c r="C99" s="47" t="s">
        <v>220</v>
      </c>
      <c r="D99" s="14" t="s">
        <v>95</v>
      </c>
      <c r="E99" s="47" t="s">
        <v>64</v>
      </c>
      <c r="F99" s="47" t="s">
        <v>238</v>
      </c>
      <c r="G99" s="48"/>
      <c r="H99" s="48"/>
      <c r="I99" s="48"/>
      <c r="J99" s="48"/>
      <c r="K99" s="48"/>
      <c r="L99" s="48"/>
      <c r="M99" s="48"/>
    </row>
    <row r="100" spans="1:13" s="57" customFormat="1" ht="38.25">
      <c r="A100" s="51" t="s">
        <v>137</v>
      </c>
      <c r="B100" s="43" t="s">
        <v>57</v>
      </c>
      <c r="C100" s="47" t="s">
        <v>220</v>
      </c>
      <c r="D100" s="14" t="s">
        <v>95</v>
      </c>
      <c r="E100" s="47" t="s">
        <v>65</v>
      </c>
      <c r="F100" s="47" t="s">
        <v>238</v>
      </c>
      <c r="G100" s="48"/>
      <c r="H100" s="48"/>
      <c r="I100" s="48"/>
      <c r="J100" s="48"/>
      <c r="K100" s="48"/>
      <c r="L100" s="48"/>
      <c r="M100" s="48"/>
    </row>
    <row r="101" spans="1:13" s="57" customFormat="1" ht="38.25">
      <c r="A101" s="51" t="s">
        <v>137</v>
      </c>
      <c r="B101" s="43" t="s">
        <v>57</v>
      </c>
      <c r="C101" s="47" t="s">
        <v>220</v>
      </c>
      <c r="D101" s="14" t="s">
        <v>95</v>
      </c>
      <c r="E101" s="47" t="s">
        <v>72</v>
      </c>
      <c r="F101" s="47" t="s">
        <v>238</v>
      </c>
      <c r="G101" s="48"/>
      <c r="H101" s="48"/>
      <c r="I101" s="48"/>
      <c r="J101" s="48"/>
      <c r="K101" s="48"/>
      <c r="L101" s="48"/>
      <c r="M101" s="48"/>
    </row>
    <row r="102" spans="1:13" s="57" customFormat="1" ht="38.25">
      <c r="A102" s="51" t="s">
        <v>137</v>
      </c>
      <c r="B102" s="43" t="s">
        <v>57</v>
      </c>
      <c r="C102" s="47" t="s">
        <v>220</v>
      </c>
      <c r="D102" s="14" t="s">
        <v>95</v>
      </c>
      <c r="E102" s="47" t="s">
        <v>66</v>
      </c>
      <c r="F102" s="47" t="s">
        <v>238</v>
      </c>
      <c r="G102" s="48"/>
      <c r="H102" s="48"/>
      <c r="I102" s="48"/>
      <c r="J102" s="48"/>
      <c r="K102" s="48"/>
      <c r="L102" s="48"/>
      <c r="M102" s="48"/>
    </row>
    <row r="103" spans="1:13" s="57" customFormat="1" ht="38.25">
      <c r="A103" s="51" t="s">
        <v>137</v>
      </c>
      <c r="B103" s="43" t="s">
        <v>57</v>
      </c>
      <c r="C103" s="47" t="s">
        <v>220</v>
      </c>
      <c r="D103" s="14" t="s">
        <v>95</v>
      </c>
      <c r="E103" s="47" t="s">
        <v>67</v>
      </c>
      <c r="F103" s="47" t="s">
        <v>238</v>
      </c>
      <c r="G103" s="48"/>
      <c r="H103" s="48"/>
      <c r="I103" s="48"/>
      <c r="J103" s="48"/>
      <c r="K103" s="48"/>
      <c r="L103" s="48"/>
      <c r="M103" s="48"/>
    </row>
    <row r="104" spans="1:13" s="57" customFormat="1" ht="14.25">
      <c r="A104" s="52"/>
      <c r="B104" s="53" t="s">
        <v>94</v>
      </c>
      <c r="C104" s="54"/>
      <c r="D104" s="55"/>
      <c r="E104" s="54"/>
      <c r="F104" s="54"/>
      <c r="G104" s="56">
        <f aca="true" t="shared" si="5" ref="G104:M104">SUM(G99:G103)</f>
        <v>0</v>
      </c>
      <c r="H104" s="56">
        <f t="shared" si="5"/>
        <v>0</v>
      </c>
      <c r="I104" s="56">
        <f t="shared" si="5"/>
        <v>0</v>
      </c>
      <c r="J104" s="56">
        <f t="shared" si="5"/>
        <v>0</v>
      </c>
      <c r="K104" s="56">
        <f t="shared" si="5"/>
        <v>0</v>
      </c>
      <c r="L104" s="56">
        <f t="shared" si="5"/>
        <v>0</v>
      </c>
      <c r="M104" s="56">
        <f t="shared" si="5"/>
        <v>0</v>
      </c>
    </row>
    <row r="105" spans="1:13" s="57" customFormat="1" ht="27" customHeight="1">
      <c r="A105" s="51" t="s">
        <v>96</v>
      </c>
      <c r="B105" s="43" t="s">
        <v>61</v>
      </c>
      <c r="C105" s="47" t="s">
        <v>204</v>
      </c>
      <c r="D105" s="14" t="s">
        <v>95</v>
      </c>
      <c r="E105" s="47" t="s">
        <v>66</v>
      </c>
      <c r="F105" s="47" t="s">
        <v>238</v>
      </c>
      <c r="G105" s="48"/>
      <c r="H105" s="48"/>
      <c r="I105" s="48"/>
      <c r="J105" s="48"/>
      <c r="K105" s="48"/>
      <c r="L105" s="48"/>
      <c r="M105" s="48"/>
    </row>
    <row r="106" spans="1:13" s="57" customFormat="1" ht="25.5" customHeight="1">
      <c r="A106" s="51" t="s">
        <v>96</v>
      </c>
      <c r="B106" s="43" t="s">
        <v>61</v>
      </c>
      <c r="C106" s="47" t="s">
        <v>204</v>
      </c>
      <c r="D106" s="14" t="s">
        <v>95</v>
      </c>
      <c r="E106" s="47" t="s">
        <v>67</v>
      </c>
      <c r="F106" s="47" t="s">
        <v>238</v>
      </c>
      <c r="G106" s="48"/>
      <c r="H106" s="48"/>
      <c r="I106" s="48"/>
      <c r="J106" s="48"/>
      <c r="K106" s="48"/>
      <c r="L106" s="48"/>
      <c r="M106" s="48"/>
    </row>
    <row r="107" spans="1:13" s="57" customFormat="1" ht="24.75" customHeight="1">
      <c r="A107" s="51" t="s">
        <v>96</v>
      </c>
      <c r="B107" s="43" t="s">
        <v>61</v>
      </c>
      <c r="C107" s="47" t="s">
        <v>204</v>
      </c>
      <c r="D107" s="14" t="s">
        <v>95</v>
      </c>
      <c r="E107" s="47" t="s">
        <v>74</v>
      </c>
      <c r="F107" s="47" t="s">
        <v>238</v>
      </c>
      <c r="G107" s="48"/>
      <c r="H107" s="48"/>
      <c r="I107" s="48"/>
      <c r="J107" s="48"/>
      <c r="K107" s="48"/>
      <c r="L107" s="48"/>
      <c r="M107" s="48"/>
    </row>
    <row r="108" spans="1:13" s="57" customFormat="1" ht="25.5" customHeight="1">
      <c r="A108" s="51" t="s">
        <v>96</v>
      </c>
      <c r="B108" s="43" t="s">
        <v>61</v>
      </c>
      <c r="C108" s="47" t="s">
        <v>204</v>
      </c>
      <c r="D108" s="14" t="s">
        <v>95</v>
      </c>
      <c r="E108" s="47" t="s">
        <v>75</v>
      </c>
      <c r="F108" s="47" t="s">
        <v>238</v>
      </c>
      <c r="G108" s="48"/>
      <c r="H108" s="48"/>
      <c r="I108" s="48"/>
      <c r="J108" s="48"/>
      <c r="K108" s="48"/>
      <c r="L108" s="48"/>
      <c r="M108" s="48"/>
    </row>
    <row r="109" spans="1:13" ht="14.25">
      <c r="A109" s="52"/>
      <c r="B109" s="53" t="s">
        <v>94</v>
      </c>
      <c r="C109" s="54"/>
      <c r="D109" s="55"/>
      <c r="E109" s="54"/>
      <c r="F109" s="54"/>
      <c r="G109" s="56">
        <f>SUM(G105:G108)</f>
        <v>0</v>
      </c>
      <c r="H109" s="56">
        <f aca="true" t="shared" si="6" ref="H109:M109">SUM(H105:H108)</f>
        <v>0</v>
      </c>
      <c r="I109" s="56">
        <f t="shared" si="6"/>
        <v>0</v>
      </c>
      <c r="J109" s="56">
        <f t="shared" si="6"/>
        <v>0</v>
      </c>
      <c r="K109" s="56">
        <f t="shared" si="6"/>
        <v>0</v>
      </c>
      <c r="L109" s="56">
        <f t="shared" si="6"/>
        <v>0</v>
      </c>
      <c r="M109" s="56">
        <f t="shared" si="6"/>
        <v>0</v>
      </c>
    </row>
    <row r="110" spans="1:13" ht="15">
      <c r="A110" s="51" t="s">
        <v>259</v>
      </c>
      <c r="B110" s="43" t="s">
        <v>257</v>
      </c>
      <c r="C110" s="47" t="s">
        <v>258</v>
      </c>
      <c r="D110" s="47" t="s">
        <v>232</v>
      </c>
      <c r="E110" s="47" t="s">
        <v>75</v>
      </c>
      <c r="F110" s="47" t="s">
        <v>238</v>
      </c>
      <c r="G110" s="56">
        <v>58120</v>
      </c>
      <c r="H110" s="56"/>
      <c r="I110" s="56"/>
      <c r="J110" s="56"/>
      <c r="K110" s="56"/>
      <c r="L110" s="56"/>
      <c r="M110" s="56"/>
    </row>
    <row r="111" spans="1:13" ht="14.25">
      <c r="A111" s="52" t="s">
        <v>91</v>
      </c>
      <c r="B111" s="13" t="s">
        <v>159</v>
      </c>
      <c r="C111" s="47"/>
      <c r="D111" s="47"/>
      <c r="E111" s="54" t="s">
        <v>56</v>
      </c>
      <c r="F111" s="54"/>
      <c r="G111" s="48">
        <f>G113+G114</f>
        <v>47578.11</v>
      </c>
      <c r="H111" s="48"/>
      <c r="I111" s="48"/>
      <c r="J111" s="48"/>
      <c r="K111" s="48"/>
      <c r="L111" s="48">
        <f>G111</f>
        <v>47578.11</v>
      </c>
      <c r="M111" s="48"/>
    </row>
    <row r="112" spans="1:13" ht="14.25">
      <c r="A112" s="52"/>
      <c r="B112" s="12" t="s">
        <v>5</v>
      </c>
      <c r="C112" s="47"/>
      <c r="D112" s="47"/>
      <c r="E112" s="47"/>
      <c r="F112" s="47"/>
      <c r="G112" s="48"/>
      <c r="H112" s="48"/>
      <c r="I112" s="48"/>
      <c r="J112" s="48"/>
      <c r="K112" s="48"/>
      <c r="L112" s="48"/>
      <c r="M112" s="48"/>
    </row>
    <row r="113" spans="1:13" ht="25.5">
      <c r="A113" s="52"/>
      <c r="B113" s="43" t="s">
        <v>216</v>
      </c>
      <c r="C113" s="47" t="s">
        <v>213</v>
      </c>
      <c r="D113" s="47" t="s">
        <v>233</v>
      </c>
      <c r="E113" s="47" t="s">
        <v>68</v>
      </c>
      <c r="F113" s="47" t="s">
        <v>236</v>
      </c>
      <c r="G113" s="48">
        <v>12058.23</v>
      </c>
      <c r="H113" s="48"/>
      <c r="I113" s="48"/>
      <c r="J113" s="48"/>
      <c r="K113" s="48"/>
      <c r="L113" s="48">
        <f>G113</f>
        <v>12058.23</v>
      </c>
      <c r="M113" s="48"/>
    </row>
    <row r="114" spans="1:13" ht="14.25" customHeight="1">
      <c r="A114" s="52"/>
      <c r="B114" s="43" t="s">
        <v>59</v>
      </c>
      <c r="C114" s="47" t="s">
        <v>210</v>
      </c>
      <c r="D114" s="47" t="s">
        <v>232</v>
      </c>
      <c r="E114" s="47" t="s">
        <v>75</v>
      </c>
      <c r="F114" s="47" t="s">
        <v>238</v>
      </c>
      <c r="G114" s="48">
        <v>35519.88</v>
      </c>
      <c r="H114" s="48"/>
      <c r="I114" s="48"/>
      <c r="J114" s="48"/>
      <c r="K114" s="48"/>
      <c r="L114" s="48">
        <f>G114</f>
        <v>35519.88</v>
      </c>
      <c r="M114" s="48"/>
    </row>
    <row r="115" spans="1:13" s="57" customFormat="1" ht="14.25">
      <c r="A115" s="52" t="s">
        <v>92</v>
      </c>
      <c r="B115" s="13" t="s">
        <v>160</v>
      </c>
      <c r="C115" s="54"/>
      <c r="D115" s="54"/>
      <c r="E115" s="54" t="s">
        <v>56</v>
      </c>
      <c r="F115" s="54"/>
      <c r="G115" s="56"/>
      <c r="H115" s="56"/>
      <c r="I115" s="56"/>
      <c r="J115" s="56"/>
      <c r="K115" s="56"/>
      <c r="L115" s="56"/>
      <c r="M115" s="56"/>
    </row>
    <row r="116" spans="1:13" s="57" customFormat="1" ht="14.25">
      <c r="A116" s="52"/>
      <c r="B116" s="12" t="s">
        <v>5</v>
      </c>
      <c r="C116" s="54"/>
      <c r="D116" s="54"/>
      <c r="E116" s="54"/>
      <c r="F116" s="54"/>
      <c r="G116" s="56"/>
      <c r="H116" s="56"/>
      <c r="I116" s="56"/>
      <c r="J116" s="56"/>
      <c r="K116" s="56"/>
      <c r="L116" s="56"/>
      <c r="M116" s="56"/>
    </row>
    <row r="117" spans="1:13" s="57" customFormat="1" ht="14.25" hidden="1">
      <c r="A117" s="52"/>
      <c r="B117" s="13"/>
      <c r="C117" s="54"/>
      <c r="D117" s="54"/>
      <c r="E117" s="54"/>
      <c r="F117" s="54"/>
      <c r="G117" s="56"/>
      <c r="H117" s="56"/>
      <c r="I117" s="56"/>
      <c r="J117" s="56"/>
      <c r="K117" s="56"/>
      <c r="L117" s="56"/>
      <c r="M117" s="56"/>
    </row>
    <row r="118" spans="1:13" s="57" customFormat="1" ht="14.25">
      <c r="A118" s="52" t="s">
        <v>187</v>
      </c>
      <c r="B118" s="13" t="s">
        <v>188</v>
      </c>
      <c r="C118" s="54"/>
      <c r="D118" s="54"/>
      <c r="E118" s="54"/>
      <c r="F118" s="54"/>
      <c r="G118" s="56"/>
      <c r="H118" s="56"/>
      <c r="I118" s="56"/>
      <c r="J118" s="56"/>
      <c r="K118" s="56"/>
      <c r="L118" s="56"/>
      <c r="M118" s="56"/>
    </row>
    <row r="119" spans="1:13" s="78" customFormat="1" ht="12.75" customHeight="1">
      <c r="A119" s="51"/>
      <c r="B119" s="12" t="s">
        <v>189</v>
      </c>
      <c r="C119" s="47"/>
      <c r="D119" s="47"/>
      <c r="E119" s="47"/>
      <c r="F119" s="47"/>
      <c r="G119" s="48">
        <f>G33-G36-G113-G37-G48-G41-G50</f>
        <v>5864002.57</v>
      </c>
      <c r="H119" s="48">
        <f>G119</f>
        <v>5864002.57</v>
      </c>
      <c r="I119" s="48"/>
      <c r="J119" s="48"/>
      <c r="K119" s="48"/>
      <c r="L119" s="48"/>
      <c r="M119" s="48"/>
    </row>
    <row r="120" spans="1:9" ht="13.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11" ht="15">
      <c r="A121" s="1" t="s">
        <v>54</v>
      </c>
      <c r="B121" s="1"/>
      <c r="C121" s="1"/>
      <c r="D121" s="1"/>
      <c r="E121" s="49"/>
      <c r="F121" s="49"/>
      <c r="G121" s="49" t="s">
        <v>223</v>
      </c>
      <c r="H121" s="49"/>
      <c r="I121" s="1"/>
      <c r="J121" s="50"/>
      <c r="K121" s="50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114"/>
      <c r="K122" s="114"/>
    </row>
    <row r="123" spans="1:9" ht="15">
      <c r="A123" s="1" t="s">
        <v>19</v>
      </c>
      <c r="B123" s="1"/>
      <c r="C123" s="1"/>
      <c r="D123" s="1"/>
      <c r="E123" s="1"/>
      <c r="F123" s="1"/>
      <c r="G123" s="1" t="s">
        <v>224</v>
      </c>
      <c r="H123" s="1"/>
      <c r="I123" s="1"/>
    </row>
    <row r="124" spans="1:58" ht="15">
      <c r="A124" s="3"/>
      <c r="B124" s="3"/>
      <c r="C124" s="3"/>
      <c r="D124" s="3"/>
      <c r="E124" s="3"/>
      <c r="F124" s="3"/>
      <c r="G124" s="3"/>
      <c r="H124" s="3"/>
      <c r="I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">
      <c r="A125" s="1" t="s">
        <v>260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13" ht="15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7">
    <mergeCell ref="E5:E8"/>
    <mergeCell ref="D5:D8"/>
    <mergeCell ref="I7:I8"/>
    <mergeCell ref="J7:J8"/>
    <mergeCell ref="K7:K8"/>
    <mergeCell ref="L7:M7"/>
    <mergeCell ref="F5:F8"/>
    <mergeCell ref="A2:M2"/>
    <mergeCell ref="A3:M3"/>
    <mergeCell ref="J122:K122"/>
    <mergeCell ref="A5:A8"/>
    <mergeCell ref="B5:B8"/>
    <mergeCell ref="C5:C8"/>
    <mergeCell ref="G5:M5"/>
    <mergeCell ref="H6:M6"/>
    <mergeCell ref="G6:G8"/>
    <mergeCell ref="H7:H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B1">
      <selection activeCell="B21" sqref="B21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10.375" style="0" customWidth="1"/>
    <col min="5" max="5" width="13.00390625" style="0" customWidth="1"/>
    <col min="6" max="6" width="12.125" style="0" customWidth="1"/>
    <col min="7" max="7" width="15.00390625" style="0" customWidth="1"/>
    <col min="8" max="8" width="12.125" style="0" customWidth="1"/>
    <col min="9" max="10" width="14.25390625" style="0" customWidth="1"/>
    <col min="11" max="11" width="12.375" style="0" customWidth="1"/>
    <col min="12" max="12" width="14.25390625" style="0" customWidth="1"/>
    <col min="13" max="13" width="12.375" style="0" customWidth="1"/>
  </cols>
  <sheetData>
    <row r="1" ht="12.75">
      <c r="M1" s="61" t="s">
        <v>161</v>
      </c>
    </row>
    <row r="2" spans="1:13" ht="15" customHeight="1">
      <c r="A2" s="113" t="s">
        <v>162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 customHeight="1">
      <c r="A3" s="113" t="str">
        <f>'таблица 1'!A4:DD4</f>
        <v> на 08.07.2016 г.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2.25" customHeight="1">
      <c r="A5" s="119" t="s">
        <v>76</v>
      </c>
      <c r="B5" s="119" t="s">
        <v>0</v>
      </c>
      <c r="C5" s="119" t="s">
        <v>114</v>
      </c>
      <c r="D5" s="119" t="s">
        <v>163</v>
      </c>
      <c r="E5" s="116" t="s">
        <v>164</v>
      </c>
      <c r="F5" s="117"/>
      <c r="G5" s="117"/>
      <c r="H5" s="117"/>
      <c r="I5" s="117"/>
      <c r="J5" s="117"/>
      <c r="K5" s="117"/>
      <c r="L5" s="117"/>
      <c r="M5" s="117"/>
    </row>
    <row r="6" spans="1:13" ht="18" customHeight="1">
      <c r="A6" s="120"/>
      <c r="B6" s="120"/>
      <c r="C6" s="120"/>
      <c r="D6" s="120"/>
      <c r="E6" s="122" t="s">
        <v>165</v>
      </c>
      <c r="F6" s="123"/>
      <c r="G6" s="124"/>
      <c r="H6" s="115" t="s">
        <v>5</v>
      </c>
      <c r="I6" s="115"/>
      <c r="J6" s="115"/>
      <c r="K6" s="115"/>
      <c r="L6" s="115"/>
      <c r="M6" s="115"/>
    </row>
    <row r="7" spans="1:13" ht="81" customHeight="1">
      <c r="A7" s="120"/>
      <c r="B7" s="120"/>
      <c r="C7" s="120"/>
      <c r="D7" s="120"/>
      <c r="E7" s="125"/>
      <c r="F7" s="126"/>
      <c r="G7" s="127"/>
      <c r="H7" s="116" t="s">
        <v>166</v>
      </c>
      <c r="I7" s="117"/>
      <c r="J7" s="118"/>
      <c r="K7" s="116" t="s">
        <v>167</v>
      </c>
      <c r="L7" s="117"/>
      <c r="M7" s="118"/>
    </row>
    <row r="8" spans="1:13" ht="64.5" customHeight="1">
      <c r="A8" s="121"/>
      <c r="B8" s="121"/>
      <c r="C8" s="121"/>
      <c r="D8" s="121"/>
      <c r="E8" s="64" t="s">
        <v>168</v>
      </c>
      <c r="F8" s="64" t="s">
        <v>169</v>
      </c>
      <c r="G8" s="64" t="s">
        <v>170</v>
      </c>
      <c r="H8" s="64" t="s">
        <v>168</v>
      </c>
      <c r="I8" s="64" t="s">
        <v>169</v>
      </c>
      <c r="J8" s="64" t="s">
        <v>170</v>
      </c>
      <c r="K8" s="64" t="s">
        <v>168</v>
      </c>
      <c r="L8" s="64" t="s">
        <v>169</v>
      </c>
      <c r="M8" s="64" t="s">
        <v>170</v>
      </c>
    </row>
    <row r="9" spans="1:13" ht="11.25" customHeight="1">
      <c r="A9" s="44" t="s">
        <v>77</v>
      </c>
      <c r="B9" s="58" t="s">
        <v>77</v>
      </c>
      <c r="C9" s="45" t="s">
        <v>78</v>
      </c>
      <c r="D9" s="45" t="s">
        <v>79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</row>
    <row r="10" spans="1:13" s="3" customFormat="1" ht="31.5" customHeight="1">
      <c r="A10" s="51"/>
      <c r="B10" s="12" t="s">
        <v>171</v>
      </c>
      <c r="C10" s="47" t="s">
        <v>176</v>
      </c>
      <c r="D10" s="47" t="s">
        <v>131</v>
      </c>
      <c r="E10" s="48">
        <f>'таблица 2'!G119</f>
        <v>5864002.57</v>
      </c>
      <c r="F10" s="48"/>
      <c r="G10" s="48"/>
      <c r="H10" s="48">
        <f>E10</f>
        <v>5864002.57</v>
      </c>
      <c r="I10" s="48"/>
      <c r="J10" s="48"/>
      <c r="K10" s="48"/>
      <c r="L10" s="48"/>
      <c r="M10" s="48"/>
    </row>
    <row r="11" spans="1:13" s="3" customFormat="1" ht="30" customHeight="1">
      <c r="A11" s="51"/>
      <c r="B11" s="12" t="s">
        <v>172</v>
      </c>
      <c r="C11" s="47" t="s">
        <v>173</v>
      </c>
      <c r="D11" s="47" t="s">
        <v>131</v>
      </c>
      <c r="E11" s="48">
        <f>537000+180000</f>
        <v>717000</v>
      </c>
      <c r="F11" s="48"/>
      <c r="G11" s="48"/>
      <c r="H11" s="48">
        <f>E11</f>
        <v>717000</v>
      </c>
      <c r="I11" s="48"/>
      <c r="J11" s="48"/>
      <c r="K11" s="48"/>
      <c r="L11" s="48"/>
      <c r="M11" s="48"/>
    </row>
    <row r="12" spans="1:13" s="3" customFormat="1" ht="17.25" customHeight="1">
      <c r="A12" s="51"/>
      <c r="B12" s="12"/>
      <c r="C12" s="47"/>
      <c r="D12" s="47"/>
      <c r="E12" s="48"/>
      <c r="F12" s="48"/>
      <c r="G12" s="48"/>
      <c r="H12" s="65"/>
      <c r="I12" s="65"/>
      <c r="J12" s="65"/>
      <c r="K12" s="65"/>
      <c r="L12" s="65"/>
      <c r="M12" s="65"/>
    </row>
    <row r="13" spans="1:13" s="3" customFormat="1" ht="30.75" customHeight="1">
      <c r="A13" s="51"/>
      <c r="B13" s="43" t="s">
        <v>174</v>
      </c>
      <c r="C13" s="47" t="s">
        <v>175</v>
      </c>
      <c r="D13" s="47"/>
      <c r="E13" s="48">
        <f>E10-E11</f>
        <v>5147002.57</v>
      </c>
      <c r="F13" s="48"/>
      <c r="G13" s="48"/>
      <c r="H13" s="65">
        <f>E13</f>
        <v>5147002.57</v>
      </c>
      <c r="I13" s="65"/>
      <c r="J13" s="65"/>
      <c r="K13" s="65"/>
      <c r="L13" s="65"/>
      <c r="M13" s="65"/>
    </row>
    <row r="14" spans="1:13" s="3" customFormat="1" ht="17.25" customHeight="1">
      <c r="A14" s="51"/>
      <c r="B14" s="43"/>
      <c r="C14" s="47"/>
      <c r="D14" s="47"/>
      <c r="E14" s="48"/>
      <c r="F14" s="48"/>
      <c r="G14" s="48"/>
      <c r="H14" s="65"/>
      <c r="I14" s="65"/>
      <c r="J14" s="65"/>
      <c r="K14" s="65"/>
      <c r="L14" s="65"/>
      <c r="M14" s="65"/>
    </row>
    <row r="15" spans="1:13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15">
      <c r="A16" s="1" t="s">
        <v>54</v>
      </c>
      <c r="B16" s="1" t="str">
        <f>'таблица 2'!A121</f>
        <v>Главный бухгалтер учреждения</v>
      </c>
      <c r="C16" s="1"/>
      <c r="D16" s="1"/>
      <c r="E16" s="49"/>
      <c r="F16" s="49" t="str">
        <f>'таблица 2'!G121</f>
        <v>Бурова В.И.</v>
      </c>
      <c r="G16" s="49"/>
      <c r="H16" s="1"/>
      <c r="I16" s="50"/>
      <c r="J16" s="50"/>
    </row>
    <row r="19" spans="2:6" ht="15">
      <c r="B19" s="1" t="s">
        <v>19</v>
      </c>
      <c r="C19" s="1"/>
      <c r="F19" t="s">
        <v>224</v>
      </c>
    </row>
    <row r="20" spans="2:3" ht="12.75">
      <c r="B20" s="3"/>
      <c r="C20" s="3"/>
    </row>
    <row r="21" spans="2:3" ht="15">
      <c r="B21" s="1" t="str">
        <f>'таблица 2'!A125</f>
        <v>"08" июля 2016 г.</v>
      </c>
      <c r="C21" s="1"/>
    </row>
    <row r="22" spans="2:3" ht="15">
      <c r="B22" s="3" t="s">
        <v>20</v>
      </c>
      <c r="C22" s="1"/>
    </row>
  </sheetData>
  <sheetProtection/>
  <mergeCells count="11">
    <mergeCell ref="H7:J7"/>
    <mergeCell ref="K7:M7"/>
    <mergeCell ref="A2:M2"/>
    <mergeCell ref="A3:M3"/>
    <mergeCell ref="E5:M5"/>
    <mergeCell ref="H6:M6"/>
    <mergeCell ref="A5:A8"/>
    <mergeCell ref="B5:B8"/>
    <mergeCell ref="C5:C8"/>
    <mergeCell ref="D5:D8"/>
    <mergeCell ref="E6:G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B1">
      <selection activeCell="D12" sqref="D12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32.375" style="0" customWidth="1"/>
  </cols>
  <sheetData>
    <row r="1" ht="12.75">
      <c r="D1" s="61" t="s">
        <v>177</v>
      </c>
    </row>
    <row r="2" spans="1:4" ht="15" customHeight="1">
      <c r="A2" s="113" t="s">
        <v>182</v>
      </c>
      <c r="B2" s="113"/>
      <c r="C2" s="113"/>
      <c r="D2" s="113"/>
    </row>
    <row r="3" spans="1:4" ht="14.25" customHeight="1">
      <c r="A3" s="2"/>
      <c r="B3" s="2"/>
      <c r="C3" s="2"/>
      <c r="D3" s="2"/>
    </row>
    <row r="4" spans="1:4" ht="32.25" customHeight="1">
      <c r="A4" s="63" t="s">
        <v>76</v>
      </c>
      <c r="B4" s="62" t="s">
        <v>0</v>
      </c>
      <c r="C4" s="62" t="s">
        <v>114</v>
      </c>
      <c r="D4" s="62" t="s">
        <v>183</v>
      </c>
    </row>
    <row r="5" spans="1:4" ht="11.25" customHeight="1">
      <c r="A5" s="44" t="s">
        <v>77</v>
      </c>
      <c r="B5" s="45" t="s">
        <v>77</v>
      </c>
      <c r="C5" s="45" t="s">
        <v>78</v>
      </c>
      <c r="D5" s="46">
        <v>3</v>
      </c>
    </row>
    <row r="6" spans="1:4" s="3" customFormat="1" ht="31.5" customHeight="1">
      <c r="A6" s="51"/>
      <c r="B6" s="60" t="s">
        <v>184</v>
      </c>
      <c r="C6" s="47" t="s">
        <v>179</v>
      </c>
      <c r="D6" s="48">
        <v>0</v>
      </c>
    </row>
    <row r="7" spans="1:4" s="3" customFormat="1" ht="59.25" customHeight="1">
      <c r="A7" s="51"/>
      <c r="B7" s="60" t="s">
        <v>185</v>
      </c>
      <c r="C7" s="47" t="s">
        <v>180</v>
      </c>
      <c r="D7" s="48">
        <v>0</v>
      </c>
    </row>
    <row r="8" spans="1:4" s="3" customFormat="1" ht="33" customHeight="1">
      <c r="A8" s="51"/>
      <c r="B8" s="60" t="s">
        <v>186</v>
      </c>
      <c r="C8" s="47" t="s">
        <v>181</v>
      </c>
      <c r="D8" s="65">
        <v>0</v>
      </c>
    </row>
    <row r="9" spans="1:4" s="3" customFormat="1" ht="15">
      <c r="A9" s="66"/>
      <c r="B9" s="67"/>
      <c r="C9" s="68"/>
      <c r="D9" s="71"/>
    </row>
    <row r="10" spans="1:4" s="3" customFormat="1" ht="15">
      <c r="A10" s="66"/>
      <c r="B10" s="67"/>
      <c r="C10" s="68"/>
      <c r="D10" s="71"/>
    </row>
    <row r="11" spans="1:4" ht="15">
      <c r="A11" s="1" t="s">
        <v>54</v>
      </c>
      <c r="B11" s="1" t="str">
        <f>'таблица 2'!A121</f>
        <v>Главный бухгалтер учреждения</v>
      </c>
      <c r="C11" s="1"/>
      <c r="D11" t="str">
        <f>'таблица 2'!G121</f>
        <v>Бурова В.И.</v>
      </c>
    </row>
    <row r="13" spans="2:4" ht="15">
      <c r="B13" s="1" t="s">
        <v>19</v>
      </c>
      <c r="C13" s="1"/>
      <c r="D13" t="s">
        <v>224</v>
      </c>
    </row>
    <row r="14" spans="2:3" ht="12.75">
      <c r="B14" s="3"/>
      <c r="C14" s="3"/>
    </row>
    <row r="15" spans="2:3" ht="15">
      <c r="B15" s="1" t="str">
        <f>'таблица 2'!A125</f>
        <v>"08" июля 2016 г.</v>
      </c>
      <c r="C15" s="1"/>
    </row>
    <row r="16" spans="2:3" ht="15">
      <c r="B16" s="3" t="s">
        <v>20</v>
      </c>
      <c r="C16" s="1"/>
    </row>
  </sheetData>
  <sheetProtection/>
  <mergeCells count="1">
    <mergeCell ref="A2:D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2"/>
  <sheetViews>
    <sheetView view="pageBreakPreview" zoomScaleSheetLayoutView="100" zoomScalePageLayoutView="0" workbookViewId="0" topLeftCell="A16">
      <selection activeCell="DJ49" sqref="DJ49:EA49"/>
    </sheetView>
  </sheetViews>
  <sheetFormatPr defaultColWidth="0.875" defaultRowHeight="12" customHeight="1"/>
  <cols>
    <col min="1" max="39" width="0.875" style="26" customWidth="1"/>
    <col min="40" max="40" width="3.375" style="26" customWidth="1"/>
    <col min="41" max="49" width="0.875" style="26" customWidth="1"/>
    <col min="50" max="50" width="5.00390625" style="26" customWidth="1"/>
    <col min="51" max="16384" width="0.875" style="26" customWidth="1"/>
  </cols>
  <sheetData>
    <row r="1" s="15" customFormat="1" ht="9" customHeight="1">
      <c r="CS1" s="15" t="s">
        <v>190</v>
      </c>
    </row>
    <row r="2" s="15" customFormat="1" ht="9" customHeight="1">
      <c r="CS2" s="15" t="s">
        <v>201</v>
      </c>
    </row>
    <row r="3" s="15" customFormat="1" ht="9" customHeight="1">
      <c r="CS3" s="15" t="s">
        <v>18</v>
      </c>
    </row>
    <row r="4" s="15" customFormat="1" ht="6" customHeight="1"/>
    <row r="5" spans="68:167" s="16" customFormat="1" ht="10.5" customHeight="1">
      <c r="BP5" s="179" t="s">
        <v>8</v>
      </c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</row>
    <row r="6" spans="68:167" s="16" customFormat="1" ht="10.5" customHeight="1">
      <c r="BP6" s="220" t="s">
        <v>226</v>
      </c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</row>
    <row r="7" spans="68:167" s="15" customFormat="1" ht="9.75" customHeight="1">
      <c r="BP7" s="140" t="s">
        <v>191</v>
      </c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</row>
    <row r="8" spans="68:167" s="16" customFormat="1" ht="10.5" customHeight="1">
      <c r="BP8" s="220" t="s">
        <v>227</v>
      </c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</row>
    <row r="9" spans="68:167" s="15" customFormat="1" ht="9.75" customHeight="1">
      <c r="BP9" s="139" t="s">
        <v>192</v>
      </c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</row>
    <row r="10" spans="68:167" s="16" customFormat="1" ht="10.5" customHeight="1"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8"/>
      <c r="CM10" s="18"/>
      <c r="DT10" s="18"/>
      <c r="DU10" s="18"/>
      <c r="DV10" s="18"/>
      <c r="DW10" s="18"/>
      <c r="DX10" s="18"/>
      <c r="DY10" s="134" t="s">
        <v>225</v>
      </c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68:167" s="15" customFormat="1" ht="9.75" customHeight="1">
      <c r="BP11" s="139" t="s">
        <v>6</v>
      </c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73"/>
      <c r="CM11" s="73"/>
      <c r="DY11" s="140" t="s">
        <v>7</v>
      </c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</row>
    <row r="12" spans="68:167" s="16" customFormat="1" ht="10.5" customHeight="1">
      <c r="BP12" s="17" t="s">
        <v>2</v>
      </c>
      <c r="BQ12" s="130" t="s">
        <v>243</v>
      </c>
      <c r="BR12" s="130"/>
      <c r="BS12" s="130"/>
      <c r="BT12" s="130"/>
      <c r="BU12" s="130"/>
      <c r="BV12" s="128" t="s">
        <v>2</v>
      </c>
      <c r="BW12" s="128"/>
      <c r="BX12" s="130" t="s">
        <v>244</v>
      </c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29">
        <v>20</v>
      </c>
      <c r="CV12" s="129"/>
      <c r="CW12" s="129"/>
      <c r="CX12" s="129"/>
      <c r="CY12" s="131" t="s">
        <v>222</v>
      </c>
      <c r="CZ12" s="131"/>
      <c r="DA12" s="131"/>
      <c r="DB12" s="128" t="s">
        <v>3</v>
      </c>
      <c r="DC12" s="128"/>
      <c r="DD12" s="128"/>
      <c r="FK12" s="17"/>
    </row>
    <row r="13" spans="2:154" s="20" customFormat="1" ht="15" customHeight="1">
      <c r="B13" s="230" t="s">
        <v>21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</row>
    <row r="14" spans="1:167" s="16" customFormat="1" ht="12" customHeight="1" thickBot="1">
      <c r="A14" s="2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I14" s="72" t="s">
        <v>193</v>
      </c>
      <c r="EJ14" s="231" t="s">
        <v>222</v>
      </c>
      <c r="EK14" s="231"/>
      <c r="EL14" s="231"/>
      <c r="EM14" s="231"/>
      <c r="EN14" s="22" t="s">
        <v>22</v>
      </c>
      <c r="EO14" s="22"/>
      <c r="EP14" s="22"/>
      <c r="EQ14" s="22"/>
      <c r="EZ14" s="232" t="s">
        <v>9</v>
      </c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4"/>
    </row>
    <row r="15" spans="132:167" s="16" customFormat="1" ht="12" customHeight="1">
      <c r="EB15" s="22"/>
      <c r="EC15" s="22"/>
      <c r="ED15" s="22"/>
      <c r="EE15" s="22"/>
      <c r="EF15" s="23"/>
      <c r="EG15" s="23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5"/>
      <c r="ES15" s="25"/>
      <c r="ET15" s="25"/>
      <c r="EU15" s="25"/>
      <c r="EW15" s="24"/>
      <c r="EX15" s="25" t="s">
        <v>23</v>
      </c>
      <c r="EZ15" s="235" t="s">
        <v>24</v>
      </c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7"/>
    </row>
    <row r="16" spans="43:167" s="16" customFormat="1" ht="10.5" customHeight="1">
      <c r="AQ16" s="17" t="s">
        <v>25</v>
      </c>
      <c r="AR16" s="130" t="s">
        <v>243</v>
      </c>
      <c r="AS16" s="130"/>
      <c r="AT16" s="130"/>
      <c r="AU16" s="130"/>
      <c r="AV16" s="130"/>
      <c r="AW16" s="128" t="s">
        <v>2</v>
      </c>
      <c r="AX16" s="128"/>
      <c r="AY16" s="130" t="s">
        <v>244</v>
      </c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29">
        <v>20</v>
      </c>
      <c r="BW16" s="129"/>
      <c r="BX16" s="129"/>
      <c r="BY16" s="129"/>
      <c r="BZ16" s="131" t="s">
        <v>222</v>
      </c>
      <c r="CA16" s="131"/>
      <c r="CB16" s="131"/>
      <c r="CC16" s="128" t="s">
        <v>3</v>
      </c>
      <c r="CD16" s="128"/>
      <c r="CE16" s="128"/>
      <c r="ER16" s="17"/>
      <c r="ES16" s="17"/>
      <c r="ET16" s="17"/>
      <c r="EU16" s="17"/>
      <c r="EX16" s="17" t="s">
        <v>10</v>
      </c>
      <c r="EZ16" s="216" t="s">
        <v>242</v>
      </c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8"/>
    </row>
    <row r="17" spans="1:167" s="16" customFormat="1" ht="10.5" customHeight="1">
      <c r="A17" s="16" t="s">
        <v>26</v>
      </c>
      <c r="AO17" s="219" t="s">
        <v>245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R17" s="17"/>
      <c r="ES17" s="17"/>
      <c r="ET17" s="17"/>
      <c r="EU17" s="17"/>
      <c r="EX17" s="17"/>
      <c r="EZ17" s="208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10"/>
    </row>
    <row r="18" spans="1:167" s="16" customFormat="1" ht="10.5" customHeight="1">
      <c r="A18" s="16" t="s">
        <v>200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R18" s="17"/>
      <c r="ES18" s="17"/>
      <c r="ET18" s="17"/>
      <c r="EU18" s="17"/>
      <c r="EX18" s="17" t="s">
        <v>11</v>
      </c>
      <c r="EZ18" s="214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215"/>
    </row>
    <row r="19" spans="1:167" s="16" customFormat="1" ht="3" customHeight="1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R19" s="17"/>
      <c r="ES19" s="17"/>
      <c r="ET19" s="17"/>
      <c r="EU19" s="17"/>
      <c r="EX19" s="17"/>
      <c r="EZ19" s="208" t="s">
        <v>234</v>
      </c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10"/>
    </row>
    <row r="20" spans="1:167" s="1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N20" s="19"/>
      <c r="AO20" s="27" t="s">
        <v>14</v>
      </c>
      <c r="AP20" s="19"/>
      <c r="AQ20" s="19"/>
      <c r="AR20" s="19"/>
      <c r="AY20" s="224" t="s">
        <v>202</v>
      </c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6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R20" s="17"/>
      <c r="ES20" s="17"/>
      <c r="ET20" s="17"/>
      <c r="EU20" s="17"/>
      <c r="EX20" s="17" t="s">
        <v>27</v>
      </c>
      <c r="EZ20" s="221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3"/>
    </row>
    <row r="21" spans="1:167" s="16" customFormat="1" ht="3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Y21" s="227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R21" s="17"/>
      <c r="ES21" s="17"/>
      <c r="ET21" s="17"/>
      <c r="EU21" s="17"/>
      <c r="EX21" s="17"/>
      <c r="EZ21" s="214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215"/>
    </row>
    <row r="22" spans="1:167" s="16" customFormat="1" ht="10.5" customHeight="1">
      <c r="A22" s="16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R22" s="17"/>
      <c r="ES22" s="17"/>
      <c r="ET22" s="17"/>
      <c r="EU22" s="17"/>
      <c r="EX22" s="25" t="s">
        <v>194</v>
      </c>
      <c r="EZ22" s="216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8"/>
    </row>
    <row r="23" spans="1:167" s="16" customFormat="1" ht="10.5" customHeight="1">
      <c r="A23" s="16" t="s">
        <v>29</v>
      </c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R23" s="17"/>
      <c r="ES23" s="17"/>
      <c r="ET23" s="17"/>
      <c r="EU23" s="17"/>
      <c r="EX23" s="17"/>
      <c r="EZ23" s="208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10"/>
    </row>
    <row r="24" spans="1:167" s="16" customFormat="1" ht="10.5" customHeight="1">
      <c r="A24" s="16" t="s">
        <v>30</v>
      </c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R24" s="17"/>
      <c r="ES24" s="17"/>
      <c r="ET24" s="17"/>
      <c r="EU24" s="17"/>
      <c r="EX24" s="17" t="s">
        <v>31</v>
      </c>
      <c r="EZ24" s="211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3"/>
    </row>
    <row r="25" spans="1:167" s="16" customFormat="1" ht="10.5" customHeight="1">
      <c r="A25" s="16" t="s">
        <v>29</v>
      </c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N25" s="24"/>
      <c r="EO25" s="24"/>
      <c r="EP25" s="24"/>
      <c r="EQ25" s="24"/>
      <c r="ER25" s="25"/>
      <c r="ES25" s="25"/>
      <c r="ET25" s="25"/>
      <c r="EU25" s="25"/>
      <c r="EW25" s="24"/>
      <c r="EZ25" s="208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16" customFormat="1" ht="10.5" customHeight="1">
      <c r="A26" s="16" t="s">
        <v>195</v>
      </c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N26" s="24"/>
      <c r="EO26" s="24"/>
      <c r="EP26" s="24"/>
      <c r="EQ26" s="24"/>
      <c r="ER26" s="25"/>
      <c r="ES26" s="25"/>
      <c r="ET26" s="25"/>
      <c r="EU26" s="25"/>
      <c r="EW26" s="24"/>
      <c r="EX26" s="17" t="s">
        <v>11</v>
      </c>
      <c r="EZ26" s="214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215"/>
    </row>
    <row r="27" spans="1:167" s="16" customFormat="1" ht="10.5" customHeight="1">
      <c r="A27" s="16" t="s">
        <v>32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4"/>
      <c r="EK27" s="24"/>
      <c r="EL27" s="24"/>
      <c r="EM27" s="24"/>
      <c r="EN27" s="24"/>
      <c r="EO27" s="24"/>
      <c r="EP27" s="24"/>
      <c r="EQ27" s="24"/>
      <c r="ER27" s="25"/>
      <c r="ES27" s="25"/>
      <c r="ET27" s="25"/>
      <c r="EU27" s="25"/>
      <c r="EW27" s="24"/>
      <c r="EX27" s="17" t="s">
        <v>12</v>
      </c>
      <c r="EZ27" s="211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3"/>
    </row>
    <row r="28" spans="12:167" s="16" customFormat="1" ht="10.5" customHeight="1" thickBot="1"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4"/>
      <c r="EK28" s="24"/>
      <c r="EL28" s="24"/>
      <c r="EM28" s="24"/>
      <c r="EN28" s="24"/>
      <c r="EO28" s="24"/>
      <c r="EP28" s="24"/>
      <c r="EQ28" s="24"/>
      <c r="ER28" s="25"/>
      <c r="ES28" s="25"/>
      <c r="ET28" s="25"/>
      <c r="EU28" s="25"/>
      <c r="EW28" s="24"/>
      <c r="EX28" s="17" t="s">
        <v>33</v>
      </c>
      <c r="EZ28" s="183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5"/>
    </row>
    <row r="29" spans="12:167" s="15" customFormat="1" ht="10.5" customHeight="1" thickBot="1">
      <c r="L29" s="139" t="s">
        <v>34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30"/>
      <c r="EK29" s="30"/>
      <c r="EL29" s="30"/>
      <c r="EM29" s="30"/>
      <c r="EN29" s="30"/>
      <c r="EO29" s="30"/>
      <c r="EP29" s="30"/>
      <c r="EQ29" s="30"/>
      <c r="ER29" s="31"/>
      <c r="ES29" s="31"/>
      <c r="ET29" s="31"/>
      <c r="EU29" s="31"/>
      <c r="EW29" s="30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</row>
    <row r="30" spans="50:167" s="16" customFormat="1" ht="12" thickBot="1">
      <c r="AX30" s="79"/>
      <c r="AY30" s="79"/>
      <c r="AZ30" s="79"/>
      <c r="BA30" s="79"/>
      <c r="BB30" s="79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CB30" s="28"/>
      <c r="CC30" s="28"/>
      <c r="CD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I30" s="28"/>
      <c r="EL30" s="25" t="s">
        <v>178</v>
      </c>
      <c r="EN30" s="186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8"/>
    </row>
    <row r="31" spans="1:167" s="16" customFormat="1" ht="4.5" customHeight="1">
      <c r="A31" s="1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4"/>
      <c r="EK31" s="24"/>
      <c r="EL31" s="24"/>
      <c r="EM31" s="24"/>
      <c r="EN31" s="24"/>
      <c r="EO31" s="24"/>
      <c r="EP31" s="24"/>
      <c r="EQ31" s="24"/>
      <c r="ER31" s="25"/>
      <c r="ES31" s="25"/>
      <c r="ET31" s="25"/>
      <c r="EU31" s="25"/>
      <c r="EW31" s="24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</row>
    <row r="32" spans="1:167" s="16" customFormat="1" ht="10.5" customHeight="1">
      <c r="A32" s="189" t="s">
        <v>35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 t="s">
        <v>36</v>
      </c>
      <c r="AF32" s="190"/>
      <c r="AG32" s="190"/>
      <c r="AH32" s="190"/>
      <c r="AI32" s="190"/>
      <c r="AJ32" s="190"/>
      <c r="AK32" s="190"/>
      <c r="AL32" s="190"/>
      <c r="AM32" s="190"/>
      <c r="AN32" s="190"/>
      <c r="AO32" s="192" t="s">
        <v>196</v>
      </c>
      <c r="AP32" s="193"/>
      <c r="AQ32" s="193"/>
      <c r="AR32" s="193"/>
      <c r="AS32" s="193"/>
      <c r="AT32" s="193"/>
      <c r="AU32" s="193"/>
      <c r="AV32" s="193"/>
      <c r="AW32" s="193"/>
      <c r="AX32" s="193"/>
      <c r="AY32" s="191" t="s">
        <v>197</v>
      </c>
      <c r="AZ32" s="190"/>
      <c r="BA32" s="190"/>
      <c r="BB32" s="190"/>
      <c r="BC32" s="190"/>
      <c r="BD32" s="190"/>
      <c r="BE32" s="190"/>
      <c r="BF32" s="190"/>
      <c r="BG32" s="190"/>
      <c r="BH32" s="190"/>
      <c r="BI32" s="194" t="s">
        <v>37</v>
      </c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6"/>
      <c r="CN32" s="197" t="s">
        <v>198</v>
      </c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9"/>
      <c r="DP32" s="172" t="s">
        <v>38</v>
      </c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</row>
    <row r="33" spans="1:167" s="16" customFormat="1" ht="10.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1"/>
      <c r="AF33" s="190"/>
      <c r="AG33" s="190"/>
      <c r="AH33" s="190"/>
      <c r="AI33" s="190"/>
      <c r="AJ33" s="190"/>
      <c r="AK33" s="190"/>
      <c r="AL33" s="190"/>
      <c r="AM33" s="190"/>
      <c r="AN33" s="190"/>
      <c r="AO33" s="192"/>
      <c r="AP33" s="193"/>
      <c r="AQ33" s="193"/>
      <c r="AR33" s="193"/>
      <c r="AS33" s="193"/>
      <c r="AT33" s="193"/>
      <c r="AU33" s="193"/>
      <c r="AV33" s="193"/>
      <c r="AW33" s="193"/>
      <c r="AX33" s="193"/>
      <c r="AY33" s="191"/>
      <c r="AZ33" s="190"/>
      <c r="BA33" s="190"/>
      <c r="BB33" s="190"/>
      <c r="BC33" s="190"/>
      <c r="BD33" s="190"/>
      <c r="BE33" s="190"/>
      <c r="BF33" s="190"/>
      <c r="BG33" s="190"/>
      <c r="BH33" s="190"/>
      <c r="BI33" s="178" t="s">
        <v>39</v>
      </c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80"/>
      <c r="CN33" s="200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2"/>
      <c r="DP33" s="174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</row>
    <row r="34" spans="1:167" s="34" customFormat="1" ht="10.5" customHeigh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80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7" t="s">
        <v>40</v>
      </c>
      <c r="CB34" s="131"/>
      <c r="CC34" s="131"/>
      <c r="CD34" s="131"/>
      <c r="CE34" s="16" t="s">
        <v>3</v>
      </c>
      <c r="CF34" s="16"/>
      <c r="CG34" s="16"/>
      <c r="CH34" s="16"/>
      <c r="CI34" s="16"/>
      <c r="CJ34" s="16"/>
      <c r="CK34" s="16"/>
      <c r="CL34" s="16"/>
      <c r="CM34" s="81"/>
      <c r="CN34" s="200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2"/>
      <c r="DP34" s="174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</row>
    <row r="35" spans="1:167" s="34" customFormat="1" ht="3" customHeigh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7"/>
      <c r="CN35" s="203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5"/>
      <c r="DP35" s="176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</row>
    <row r="36" spans="1:167" s="34" customFormat="1" ht="24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70" t="s">
        <v>41</v>
      </c>
      <c r="BJ36" s="170"/>
      <c r="BK36" s="170"/>
      <c r="BL36" s="170"/>
      <c r="BM36" s="170"/>
      <c r="BN36" s="170"/>
      <c r="BO36" s="170"/>
      <c r="BP36" s="170"/>
      <c r="BQ36" s="170"/>
      <c r="BR36" s="170"/>
      <c r="BS36" s="170" t="s">
        <v>42</v>
      </c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81" t="s">
        <v>41</v>
      </c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69"/>
      <c r="DB36" s="181" t="s">
        <v>42</v>
      </c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69"/>
      <c r="DP36" s="170" t="s">
        <v>43</v>
      </c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 t="s">
        <v>44</v>
      </c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81"/>
    </row>
    <row r="37" spans="1:167" s="16" customFormat="1" ht="10.5" customHeight="1" thickBot="1">
      <c r="A37" s="169">
        <v>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1">
        <v>2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>
        <v>3</v>
      </c>
      <c r="AP37" s="171"/>
      <c r="AQ37" s="171"/>
      <c r="AR37" s="171"/>
      <c r="AS37" s="171"/>
      <c r="AT37" s="171"/>
      <c r="AU37" s="171"/>
      <c r="AV37" s="171"/>
      <c r="AW37" s="171"/>
      <c r="AX37" s="171"/>
      <c r="AY37" s="171">
        <v>4</v>
      </c>
      <c r="AZ37" s="171"/>
      <c r="BA37" s="171"/>
      <c r="BB37" s="171"/>
      <c r="BC37" s="171"/>
      <c r="BD37" s="171"/>
      <c r="BE37" s="171"/>
      <c r="BF37" s="171"/>
      <c r="BG37" s="171"/>
      <c r="BH37" s="171"/>
      <c r="BI37" s="166">
        <v>5</v>
      </c>
      <c r="BJ37" s="166"/>
      <c r="BK37" s="166"/>
      <c r="BL37" s="166"/>
      <c r="BM37" s="166"/>
      <c r="BN37" s="166"/>
      <c r="BO37" s="166"/>
      <c r="BP37" s="166"/>
      <c r="BQ37" s="166"/>
      <c r="BR37" s="166"/>
      <c r="BS37" s="171">
        <v>6</v>
      </c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66">
        <v>7</v>
      </c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>
        <v>8</v>
      </c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>
        <v>9</v>
      </c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>
        <v>10</v>
      </c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7"/>
    </row>
    <row r="38" spans="1:167" s="16" customFormat="1" ht="11.25" customHeight="1" thickBot="1">
      <c r="A38" s="160" t="s">
        <v>246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2"/>
      <c r="AE38" s="168" t="s">
        <v>247</v>
      </c>
      <c r="AF38" s="157"/>
      <c r="AG38" s="157"/>
      <c r="AH38" s="157"/>
      <c r="AI38" s="157"/>
      <c r="AJ38" s="157"/>
      <c r="AK38" s="157"/>
      <c r="AL38" s="157"/>
      <c r="AM38" s="157"/>
      <c r="AN38" s="157"/>
      <c r="AO38" s="165" t="s">
        <v>248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57" t="s">
        <v>60</v>
      </c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>
        <v>18828.03</v>
      </c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9"/>
    </row>
    <row r="39" spans="1:167" s="16" customFormat="1" ht="11.25" customHeight="1" thickBot="1">
      <c r="A39" s="160" t="s">
        <v>246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63" t="s">
        <v>247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5" t="s">
        <v>248</v>
      </c>
      <c r="AP39" s="165"/>
      <c r="AQ39" s="165"/>
      <c r="AR39" s="165"/>
      <c r="AS39" s="165"/>
      <c r="AT39" s="165"/>
      <c r="AU39" s="165"/>
      <c r="AV39" s="165"/>
      <c r="AW39" s="165"/>
      <c r="AX39" s="165"/>
      <c r="AY39" s="164" t="s">
        <v>67</v>
      </c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>
        <v>18828.03</v>
      </c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9"/>
    </row>
    <row r="40" spans="69:167" s="24" customFormat="1" ht="12" customHeight="1" thickBot="1">
      <c r="BQ40" s="25" t="s">
        <v>15</v>
      </c>
      <c r="BS40" s="150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2"/>
      <c r="CN40" s="153" t="s">
        <v>199</v>
      </c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5">
        <v>18828.03</v>
      </c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>
        <v>18828.03</v>
      </c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6"/>
    </row>
    <row r="41" ht="4.5" customHeight="1" thickBot="1"/>
    <row r="42" spans="150:167" s="16" customFormat="1" ht="10.5" customHeight="1">
      <c r="ET42" s="17"/>
      <c r="EU42" s="17"/>
      <c r="EX42" s="17" t="s">
        <v>45</v>
      </c>
      <c r="EZ42" s="141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3"/>
    </row>
    <row r="43" spans="1:167" s="16" customFormat="1" ht="10.5" customHeight="1" thickBot="1">
      <c r="A43" s="16" t="s">
        <v>46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H43" s="134" t="s">
        <v>228</v>
      </c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ET43" s="17"/>
      <c r="EU43" s="17"/>
      <c r="EW43" s="24"/>
      <c r="EX43" s="17" t="s">
        <v>47</v>
      </c>
      <c r="EZ43" s="144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6"/>
    </row>
    <row r="44" spans="14:58" s="15" customFormat="1" ht="10.5" customHeight="1" thickBot="1">
      <c r="N44" s="139" t="s">
        <v>6</v>
      </c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H44" s="140" t="s">
        <v>7</v>
      </c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1:167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X45" s="135" t="s">
        <v>48</v>
      </c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5"/>
    </row>
    <row r="46" spans="1:167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X46" s="137" t="s">
        <v>49</v>
      </c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7"/>
    </row>
    <row r="47" spans="1:167" ht="10.5" customHeight="1">
      <c r="A47" s="16" t="s">
        <v>229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H47" s="134" t="s">
        <v>223</v>
      </c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X47" s="82"/>
      <c r="BY47" s="16" t="s">
        <v>50</v>
      </c>
      <c r="CL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38"/>
    </row>
    <row r="48" spans="14:167" ht="10.5" customHeight="1">
      <c r="N48" s="139" t="s">
        <v>6</v>
      </c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H48" s="140" t="s">
        <v>7</v>
      </c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X48" s="82"/>
      <c r="BY48" s="16" t="s">
        <v>51</v>
      </c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Z48" s="134"/>
      <c r="DA48" s="134"/>
      <c r="DB48" s="134"/>
      <c r="DC48" s="134"/>
      <c r="DD48" s="134"/>
      <c r="DE48" s="134"/>
      <c r="DF48" s="134"/>
      <c r="DG48" s="134"/>
      <c r="DH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FJ48" s="16"/>
      <c r="FK48" s="38"/>
    </row>
    <row r="49" spans="1:167" ht="10.5" customHeight="1">
      <c r="A49" s="16" t="s">
        <v>50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X49" s="82"/>
      <c r="CL49" s="132" t="s">
        <v>52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Z49" s="132" t="s">
        <v>6</v>
      </c>
      <c r="DA49" s="132"/>
      <c r="DB49" s="132"/>
      <c r="DC49" s="132"/>
      <c r="DD49" s="132"/>
      <c r="DE49" s="132"/>
      <c r="DF49" s="132"/>
      <c r="DG49" s="132"/>
      <c r="DH49" s="132"/>
      <c r="DJ49" s="132" t="s">
        <v>7</v>
      </c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C49" s="132" t="s">
        <v>53</v>
      </c>
      <c r="ED49" s="132"/>
      <c r="EE49" s="132"/>
      <c r="EF49" s="132"/>
      <c r="EG49" s="132"/>
      <c r="EH49" s="132"/>
      <c r="EI49" s="132"/>
      <c r="EJ49" s="132"/>
      <c r="EK49" s="132"/>
      <c r="EL49" s="132"/>
      <c r="FJ49" s="39"/>
      <c r="FK49" s="38"/>
    </row>
    <row r="50" spans="1:167" ht="10.5" customHeight="1">
      <c r="A50" s="16" t="s">
        <v>51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34" t="s">
        <v>230</v>
      </c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O50" s="134" t="s">
        <v>224</v>
      </c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H50" s="130" t="s">
        <v>231</v>
      </c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X50" s="82"/>
      <c r="BY50" s="129" t="s">
        <v>2</v>
      </c>
      <c r="BZ50" s="129"/>
      <c r="CA50" s="130"/>
      <c r="CB50" s="130"/>
      <c r="CC50" s="130"/>
      <c r="CD50" s="130"/>
      <c r="CE50" s="130"/>
      <c r="CF50" s="128" t="s">
        <v>2</v>
      </c>
      <c r="CG50" s="128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29">
        <v>20</v>
      </c>
      <c r="DF50" s="129"/>
      <c r="DG50" s="129"/>
      <c r="DH50" s="129"/>
      <c r="DI50" s="131"/>
      <c r="DJ50" s="131"/>
      <c r="DK50" s="131"/>
      <c r="DL50" s="128" t="s">
        <v>3</v>
      </c>
      <c r="DM50" s="128"/>
      <c r="DN50" s="128"/>
      <c r="ED50" s="16"/>
      <c r="EE50" s="16"/>
      <c r="EF50" s="16"/>
      <c r="EG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38"/>
    </row>
    <row r="51" spans="14:167" s="15" customFormat="1" ht="9.75" customHeight="1" thickBot="1">
      <c r="N51" s="132" t="s">
        <v>52</v>
      </c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D51" s="132" t="s">
        <v>6</v>
      </c>
      <c r="AE51" s="132"/>
      <c r="AF51" s="132"/>
      <c r="AG51" s="132"/>
      <c r="AH51" s="132"/>
      <c r="AI51" s="132"/>
      <c r="AJ51" s="132"/>
      <c r="AK51" s="132"/>
      <c r="AL51" s="132"/>
      <c r="AM51" s="132"/>
      <c r="AO51" s="132" t="s">
        <v>7</v>
      </c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H51" s="133" t="s">
        <v>53</v>
      </c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X51" s="40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42" s="16" customFormat="1" ht="10.5" customHeight="1">
      <c r="A52" s="129" t="s">
        <v>2</v>
      </c>
      <c r="B52" s="129"/>
      <c r="C52" s="130" t="s">
        <v>243</v>
      </c>
      <c r="D52" s="130"/>
      <c r="E52" s="130"/>
      <c r="F52" s="130"/>
      <c r="G52" s="130"/>
      <c r="H52" s="128" t="s">
        <v>2</v>
      </c>
      <c r="I52" s="128"/>
      <c r="J52" s="130" t="s">
        <v>244</v>
      </c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29">
        <v>20</v>
      </c>
      <c r="AH52" s="129"/>
      <c r="AI52" s="129"/>
      <c r="AJ52" s="129"/>
      <c r="AK52" s="131" t="s">
        <v>222</v>
      </c>
      <c r="AL52" s="131"/>
      <c r="AM52" s="131"/>
      <c r="AN52" s="128" t="s">
        <v>3</v>
      </c>
      <c r="AO52" s="128"/>
      <c r="AP52" s="128"/>
    </row>
    <row r="53" s="16" customFormat="1" ht="3" customHeight="1"/>
  </sheetData>
  <sheetProtection/>
  <mergeCells count="134"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N52:AP52"/>
    <mergeCell ref="A52:B52"/>
    <mergeCell ref="C52:G52"/>
    <mergeCell ref="H52:I52"/>
    <mergeCell ref="J52:AF52"/>
    <mergeCell ref="AG52:AJ52"/>
    <mergeCell ref="AK52:AM52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2016-07-08T02:09:21Z</cp:lastPrinted>
  <dcterms:created xsi:type="dcterms:W3CDTF">2010-11-26T07:12:57Z</dcterms:created>
  <dcterms:modified xsi:type="dcterms:W3CDTF">2016-11-07T03:00:18Z</dcterms:modified>
  <cp:category/>
  <cp:version/>
  <cp:contentType/>
  <cp:contentStatus/>
</cp:coreProperties>
</file>